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C:\Users\mtafur\Desktop\Archivos Cuarentena\"/>
    </mc:Choice>
  </mc:AlternateContent>
  <xr:revisionPtr revIDLastSave="0" documentId="13_ncr:1_{9FD5386D-9229-4AA4-B170-04B2AE790220}" xr6:coauthVersionLast="45" xr6:coauthVersionMax="45" xr10:uidLastSave="{00000000-0000-0000-0000-000000000000}"/>
  <bookViews>
    <workbookView xWindow="-110" yWindow="-110" windowWidth="19420" windowHeight="10420" xr2:uid="{00000000-000D-0000-FFFF-FFFF00000000}"/>
  </bookViews>
  <sheets>
    <sheet name="Seguimiento a 31-12-2020" sheetId="1" r:id="rId1"/>
  </sheets>
  <definedNames>
    <definedName name="_xlnm._FilterDatabase" localSheetId="0" hidden="1">'Seguimiento a 31-12-2020'!$A$24:$BJ$67</definedName>
    <definedName name="_Hlk47040753" localSheetId="0">'Seguimiento a 31-12-2020'!$L$67</definedName>
    <definedName name="_xlnm.Print_Area" localSheetId="0">'Seguimiento a 31-12-2020'!$A$1:$L$67</definedName>
    <definedName name="_xlnm.Print_Titles" localSheetId="0">'Seguimiento a 31-12-2020'!$24:$24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3" i="1" l="1"/>
  <c r="C13" i="1"/>
  <c r="D12" i="1"/>
  <c r="D9" i="1"/>
  <c r="D21" i="1" l="1"/>
  <c r="D20" i="1"/>
  <c r="C22" i="1" l="1"/>
  <c r="J56" i="1" l="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alcChain>
</file>

<file path=xl/sharedStrings.xml><?xml version="1.0" encoding="utf-8"?>
<sst xmlns="http://schemas.openxmlformats.org/spreadsheetml/2006/main" count="445" uniqueCount="319">
  <si>
    <t>Entidad</t>
  </si>
  <si>
    <t>CÓDIGO HALLAZGO</t>
  </si>
  <si>
    <t>DESCRIPCIÓN DEL HALLAZGO</t>
  </si>
  <si>
    <t>CAUSA DEL HALLAZGO</t>
  </si>
  <si>
    <t>ACCIÓN DE MEJORA</t>
  </si>
  <si>
    <t>TOTAL</t>
  </si>
  <si>
    <t>Ministerio dcel Trabajo</t>
  </si>
  <si>
    <t>Fecha seguimiento</t>
  </si>
  <si>
    <t>EN EJECUCIÓN</t>
  </si>
  <si>
    <t>2015-5</t>
  </si>
  <si>
    <t>Incumplimiento de lo dispuesto en el Manual de Contratación el cual en su numeral 5 establece: "Corresponde al Grupo Contractual adelantar, en coordinación con el supervisor o interventor del contrato, la liquidación del contrato celebrado"</t>
  </si>
  <si>
    <t>Realizar informe de seguimiento semestral al proceso judicial que se adelanta entre UNE y el Ministerio del Trabajo.</t>
  </si>
  <si>
    <t>Elaborar informe del estado de avance del proceso, con la información suministrada por la Oficina Asesora Jurídica.</t>
  </si>
  <si>
    <t>Informe del estado del proceso (semestral)</t>
  </si>
  <si>
    <t>2015-10</t>
  </si>
  <si>
    <t>Reiterar periódicamente a Directores Territoriales, Coordinadores de Grupos e Inspectores de Trabajo y Seguridad Social, sobre cumplimiento de Circulares vigentes en materia de Recaudo de Multas con desti a SENA, FONDO DE RIESGOS LABORALES Y FONDO DE PENSIONES.</t>
  </si>
  <si>
    <t>Socializar trimestralmente a través de Correos Electrónicos, Memorandos y/o  Circulares,  el  Memorando con radicado número 06S12019332000000002246 del 6 de febrero de 2019, sobre  cumplimiento de circulares vigentes para lograr mayor efectividad en Resoluciones de Sanción y documentación requerida con desti al SENA y a los fondos recaudadores de los FONDOS DE RIESGOS y DE PENSIONES.</t>
  </si>
  <si>
    <t xml:space="preserve">Envío de  reiteración </t>
  </si>
  <si>
    <t xml:space="preserve">Efectuar  seguimiento a los resultados del monitoreo  de las  devoluciones de actos administrativos producidos por las Direcciones territoriales, sus ajustes y subsanación. </t>
  </si>
  <si>
    <t xml:space="preserve">Realizar y reportar trimestralmente el seguimiento  a  los actos administrativos  devueltos a las Direcciones Territoriales y sus correcciones  </t>
  </si>
  <si>
    <t>Informe</t>
  </si>
  <si>
    <t>2015-20</t>
  </si>
  <si>
    <t>Realizar el diagnóstico y viabilidad de la implementación del Sistema de Gestión Ambiental para las Direcciones Territoriales</t>
  </si>
  <si>
    <t>Elaborar el diagnóstico y viabilidad de la implementación del Sistema de Gestión Ambiental para las Direcciones Territoriales, en coordinación con IVC.</t>
  </si>
  <si>
    <t xml:space="preserve">Diagnóstico y viabilidad </t>
  </si>
  <si>
    <t xml:space="preserve">Informe </t>
  </si>
  <si>
    <t>2015-32</t>
  </si>
  <si>
    <t>Elaborar y Monitorear el plan de acción para el saneamiento de las cuentas por cobrar de mayor antigüedad</t>
  </si>
  <si>
    <t>Adelantar mesas de trabajo con los diferentes administradores de los fondos, con el acompañamiento de Contaduría General de la Nación, para analizar las cuentas  contables relacionadas, con el propósito de establecer la política a ser implementada.</t>
  </si>
  <si>
    <t xml:space="preserve">Manual de Políticas Contables actualizado, aprobado y comunicado </t>
  </si>
  <si>
    <t>2015-37</t>
  </si>
  <si>
    <t>Establecer un mecanismo de autoevaluación que permita controlar el cumplimiento de la Política Contable.</t>
  </si>
  <si>
    <t>Elaborar un check list de autoevaluación que permita controlar el cumplimiento de la Política Contable.</t>
  </si>
  <si>
    <t>Chek list establecido</t>
  </si>
  <si>
    <t>Aplicar check list de autoevaluación que permita controlar el cumplimiento de la Política Contable.</t>
  </si>
  <si>
    <t>Chek list diligenciado</t>
  </si>
  <si>
    <t>Informes de seguimiento Trimestrales.</t>
  </si>
  <si>
    <t>2012-14</t>
  </si>
  <si>
    <t>Controlar, prevenir y mitigar los riesgos en el pago de mesadas posteriores a la fecha de fallecimiento del pensionado.</t>
  </si>
  <si>
    <t xml:space="preserve"> Analizar, diseñar y/o actualizar la Matriz de Riesgos y Controles asociados al proceso de pago de la mina de FOPEP a fin mitigar el pago de mesadas a pensionados fallecidos. </t>
  </si>
  <si>
    <t>matriz de Riesgos y Controles</t>
  </si>
  <si>
    <t xml:space="preserve">Realizar seguimiento a las mesadas canceladas a pensionados fallecidos y de acciones adelantadas frente a los informes de pago de mesadas a pensionados fallecidos.
</t>
  </si>
  <si>
    <t>Subdirección Administrativa y Financiera
-Grupo de Contabilidad</t>
  </si>
  <si>
    <t>Dirección de Inspección, Vigilancia, Control y Gestión Territorial</t>
  </si>
  <si>
    <t>Dirección de Riesgos Laborales</t>
  </si>
  <si>
    <t>Subdirección de Pensiones Contributivas</t>
  </si>
  <si>
    <t xml:space="preserve">ACTIVIDADES </t>
  </si>
  <si>
    <t>Se cuenta con la Metodología de Gestión del Riesgo del Fondo de Solidaridad Pensional- FSP y con la matriz de Riesgos y Controles.</t>
  </si>
  <si>
    <t xml:space="preserve">Diagnosticar los casos y definir el plan de acción que corresponda </t>
  </si>
  <si>
    <t>Se estableció el Checklist políticas contables - Administrativas</t>
  </si>
  <si>
    <t>Se realizó la mesa de trabajo el 12 de diciembre de 2019, con funcionarios de Mintrabajo, Fiduprevisora, Mc Montes y Amezquita</t>
  </si>
  <si>
    <t>Carencia de procedimientos, controles e información consolidada por parte de la Dirección de Inspección, Vigilancia, Control y Gestión Territorial del Ministerio del Trabajo, que unifiquen en forma sistematizada a nivel nacional los actos administrativos que imponen las multas, a favor del Fondo de Riesgos Laborales, el Fondo de Solidaridad Pensional y el SENA; con</t>
  </si>
  <si>
    <t xml:space="preserve">No están definidas de forma clara las metas, indicadores que permitan ejecutar la política ambiental al interior de la institución de manera efectiva, oportuna e integral. </t>
  </si>
  <si>
    <t>Deficiencias de control interno contable en los procedimientos establecidos para el registro de los hechos económicos en los estado contables  del FRL de la vigencia 2015, tal como lo establece la ley 87 de 1993 y el régimen de contabilidad publica.</t>
  </si>
  <si>
    <t>ACTIVIDADES</t>
  </si>
  <si>
    <t>UNIDAD DE MEDIDA</t>
  </si>
  <si>
    <t>CANTIDADES UNIDAD DE MEDIDA</t>
  </si>
  <si>
    <t>FECHA DE INICIO</t>
  </si>
  <si>
    <t>FECHA DE TERMINACIÓN</t>
  </si>
  <si>
    <t>PLAZO EN SEMANAS</t>
  </si>
  <si>
    <t>AVANCE FÍSICO DE EJECUCIÓN</t>
  </si>
  <si>
    <t>Se elaboró el informe que evidencia la construcción y monitoreo al plan de acción de las cuentas por cobrar.</t>
  </si>
  <si>
    <t>HALLAZGOS VIGENCIAS 2012-2019</t>
  </si>
  <si>
    <r>
      <rPr>
        <b/>
        <sz val="12"/>
        <color theme="1"/>
        <rFont val="Arial Narrow"/>
        <family val="2"/>
      </rPr>
      <t xml:space="preserve">Hallazgo  5. Liquidacion Contratos (A).  En el Contrato 407 de 2013, </t>
    </r>
    <r>
      <rPr>
        <sz val="12"/>
        <color theme="1"/>
        <rFont val="Arial Narrow"/>
        <family val="2"/>
      </rPr>
      <t xml:space="preserve">Se evidencia que aún no ha sido liquidado, a pesar que se decretó el incumplimiento del contrato mediante resolución 2035 del  04  de junio de  2015,  confirmada  mediante  resolución  3200 de  21  de  agosto de  2015, es  decir  el  contrato  no está  en ejecución, a pesar que su liquidación  fue  solicitada  por  el  supervisor  mediante  memorando  130000-203474 del  23  de  octubre de  2015, dirigido a  la  coordinadora del Grupo de  Gestión  Contractual,  advirtiendo que  se  tengan en cuenta  las  acciones  legales  y sancionatorias  que se  han desarrollado en este  contrato. Lo anterior por deficiencias en la Gestión de la  etapa  pos contractual por  parte del supervisor y el área  de  Gestión Contractual del  Ministerio. </t>
    </r>
  </si>
  <si>
    <r>
      <t>Hallazgo  10. Resoluciones de Multas devueltas al Ministerio del Trabajo. (A)</t>
    </r>
    <r>
      <rPr>
        <sz val="12"/>
        <color theme="1"/>
        <rFont val="Arial Narrow"/>
        <family val="2"/>
      </rPr>
      <t xml:space="preserve"> Al verificar la información suministrada por el Ministerio del Trabajo, se relacionan 197 actos administrativos de  imposición de  multas, devueltas  por  parte  del SENA, del  Fondo de  Riesgos  Laborales y del  Fondo de  Solidaridad Pensional, con el fin de que sean corregidas por  las  diferentes  Direcciones  Territoriales del Ministerio, debido a que  presentan inconsistencias en  su contenido que  impiden su  recaudo,  las cuales  se  discriminan así: 162 resoluciones devueltas  por  el  SENA por $ 1.146.3 millones y 13  resoluciones devueltas  por  el  Fondo de  Riesgos  Laborales por $145.3 millones  y  22 resoluciones  devueltas  por  el Fondo de  Solidaridad  Pensional por $ 1.058.8 millones.  No existe evidencia si estos actos administrativos fueron corregidos por las Direcciones Territoriales del Ministerio y no se evidencia si  volvieron a  ser  recibidos  por el Fondo de  Riesgos  Laborales, el  Fondo de  Solidaridad Pensional y el SENA  para  inicio del recaudo y ejecución de los  mismos. </t>
    </r>
  </si>
  <si>
    <r>
      <rPr>
        <b/>
        <sz val="12"/>
        <color theme="1"/>
        <rFont val="Arial Narrow"/>
        <family val="2"/>
      </rPr>
      <t>Hallazgo  20. Cumplimiento programas del PIGA.</t>
    </r>
    <r>
      <rPr>
        <sz val="12"/>
        <color theme="1"/>
        <rFont val="Arial Narrow"/>
        <family val="2"/>
      </rPr>
      <t xml:space="preserve"> Pese a que el Ministerio tiene adoptado el PIGA, se encuentran debilidades con relación a la implementación de los programas de Gestión Ambiental dado que están definidas en forma clara las metas, indicadores que permitan ejecutar la política ambiental al interior de la institución de manera efectiva, oportuna e integral.
No se observa  la  integración efectiva  entre las  Direcciones Territoriales y la  Sede  Central  con relación a la  adopción de  las  estrategias  establecidas en el  PIGA. 
</t>
    </r>
  </si>
  <si>
    <r>
      <rPr>
        <b/>
        <sz val="12"/>
        <color theme="1"/>
        <rFont val="Arial Narrow"/>
        <family val="2"/>
      </rPr>
      <t>Hallazgo  32. Fondo de Riesgos Laborales -1475 - Deudas de Difícil Cobro</t>
    </r>
    <r>
      <rPr>
        <sz val="12"/>
        <color theme="1"/>
        <rFont val="Arial Narrow"/>
        <family val="2"/>
      </rPr>
      <t xml:space="preserve">.  A 31 de diciembre de 2015  en el auxiliar de la cuenta Deudores del FRL se registra un saldo en la subcuenta 1475 por concepto de deudas de difícil cobro por $8,805.1 millones, que corresponden a cartera desde el año 2004 hasta 2015 por concepto de multas que se encuentran en proceso de cobro, sin embargo al no  estar asociadas  a  la  producción de bienes  o prestación de  servicios  individualizables y de acuerdo a  la  norma  no son objeto de  previsión. 
</t>
    </r>
  </si>
  <si>
    <r>
      <rPr>
        <b/>
        <sz val="12"/>
        <color theme="1"/>
        <rFont val="Arial Narrow"/>
        <family val="2"/>
      </rPr>
      <t>Hallazgo  37. Medidas adoptadas por el Ministerio del Trabajo para la aplicación de los estándares Internacionales de Informacion Financiera</t>
    </r>
    <r>
      <rPr>
        <sz val="12"/>
        <color theme="1"/>
        <rFont val="Arial Narrow"/>
        <family val="2"/>
      </rPr>
      <t>. No se evidenció en el Ministerio, la existencia de cronogramas de planeación que contemplen el inicio de las actividades; tampoco procedimientos y políticas desarrollados para la aplicación del nuevo Marco normativo expedido por la CGN, que permita establecer el inicio  de la identificación, depuración y el saneamiento de las cifras de los Activos, Pasivos y Patrimonio, que garantice que los saldos  iniciales  bajo el  nuevo  marco  normativo cumplan  con los  criterios  de reconocimiento, mediación presentación  y revelación.</t>
    </r>
  </si>
  <si>
    <t xml:space="preserve"> Deficiencias de  control  interno  tal como se  establece  en  la  ley  87 de  1993.   La Contaduría General de la Nación expidió el Instructivo 02 de octubre de 2015, estableciendo los lineamientos para la transición al marco normativo para las entidades de gobierno.</t>
  </si>
  <si>
    <t>Finalizada.</t>
  </si>
  <si>
    <t>2019-2012-14-1-1</t>
  </si>
  <si>
    <t>2019-2015-5-1-1</t>
  </si>
  <si>
    <t xml:space="preserve">Yeani Isabel Marín </t>
  </si>
  <si>
    <t>2019-2015-10-1-1</t>
  </si>
  <si>
    <t>2019-2015-10-2-1</t>
  </si>
  <si>
    <t xml:space="preserve">Amarelys Martinez  Aparicio Paola Patricia Leon </t>
  </si>
  <si>
    <t>Melba Mireya Duarte Osma</t>
  </si>
  <si>
    <t>2019-2015-32-1-1</t>
  </si>
  <si>
    <t>2019-2015-32-2-1</t>
  </si>
  <si>
    <t>Luis Orlando Quemba Gonzalez</t>
  </si>
  <si>
    <t>2019-2015-32-3-1</t>
  </si>
  <si>
    <t>2019-2015-37-1-1</t>
  </si>
  <si>
    <t>2019-2015-37-1-2</t>
  </si>
  <si>
    <t>Edward Alexander Bulla Yomayusa</t>
  </si>
  <si>
    <t>Liliana Patricia Negrete Espitia</t>
  </si>
  <si>
    <t>2019-2012-14-1-2</t>
  </si>
  <si>
    <t>Responsable  SUITE</t>
  </si>
  <si>
    <t>N. Registro Suite</t>
  </si>
  <si>
    <t>2019-1</t>
  </si>
  <si>
    <r>
      <t xml:space="preserve">Hallazgo Nº 1. Valor de apropiaciones máximas de gasto en recursos BEPS (A). </t>
    </r>
    <r>
      <rPr>
        <sz val="12"/>
        <color theme="1"/>
        <rFont val="Arial Narrow"/>
        <family val="2"/>
      </rPr>
      <t>La CGR evidenció que el Ministerio de Trabajo realizó la apropiación inicial y definitiva de recursos por $58.104.411.000 con destino a los gastos de funcionamiento del Servicio Social Complementario Beneficios Económicos Periódicos (BEPS) -Ley 1328 2009. Sin embargo, la Ley 1940 de 2018, artículo 75 y el Decreto 2467  de 2018, artículo 78,  habían establecido que la programación, aprobación y ejecución de estos gastos ya no estarían a cargo del Ministerio, sino que serían asumidos por Colpensiones con cargo a sus excedentes financieros.</t>
    </r>
  </si>
  <si>
    <t>Falencias en las etapas del ciclo presupuestal de los gastos de funcionamiento del Servicio Social Complementario Beneficios Económicos Periódicos (BEPS) por parte del Ministerio, lo que tiene implicaciones sobre la eficiencia de la gestión de la entidad porque no se realiza una programación, ejecución y seguimiento adecuadas de los gastos.</t>
  </si>
  <si>
    <t xml:space="preserve">Realizar solicitud de liberación recursos de aporte nación por parte de Colpensiones al Ministerio del Trabajo para el último trimestre de cada año, Colpensiones certificará al Ministerio la proyección de los recursos que no se utilizarán de aporte nación.
</t>
  </si>
  <si>
    <r>
      <t xml:space="preserve">1. Realizar </t>
    </r>
    <r>
      <rPr>
        <sz val="12"/>
        <color rgb="FFFF0000"/>
        <rFont val="Arial Narrow"/>
        <family val="2"/>
      </rPr>
      <t xml:space="preserve"> </t>
    </r>
    <r>
      <rPr>
        <sz val="12"/>
        <rFont val="Arial Narrow"/>
        <family val="2"/>
      </rPr>
      <t>reunión de seguimiento entre Colpensiones y el Ministerio, dejando en un acta los valores proyectados de ejecución y los que no se ejecutarán.</t>
    </r>
  </si>
  <si>
    <t xml:space="preserve"> Acta reunión seguimiento.</t>
  </si>
  <si>
    <r>
      <rPr>
        <b/>
        <sz val="12"/>
        <rFont val="Arial Narrow"/>
        <family val="2"/>
      </rPr>
      <t>Dirección de Pensiones y Otras Prestaciones</t>
    </r>
    <r>
      <rPr>
        <sz val="12"/>
        <rFont val="Arial Narrow"/>
        <family val="2"/>
      </rPr>
      <t>-Administradora Colombiana de Pensiones -COLPENSIONES</t>
    </r>
  </si>
  <si>
    <t xml:space="preserve">Subdirección de Subsidios Pensionales, Servicios Sociales Complementarios y Otras Prestaciones. </t>
  </si>
  <si>
    <t>2019-2019-1-1-1</t>
  </si>
  <si>
    <t>2.Realizar solicitud de liberación de recursos  por parte de Colpensiones  al Ministerio del Trabajo para el último trimestre de cada año, acompañada de certificación.</t>
  </si>
  <si>
    <r>
      <t>Solicitud liberación de recursos</t>
    </r>
    <r>
      <rPr>
        <sz val="12"/>
        <color rgb="FFFF0000"/>
        <rFont val="Arial Narrow"/>
        <family val="2"/>
      </rPr>
      <t xml:space="preserve"> </t>
    </r>
    <r>
      <rPr>
        <sz val="12"/>
        <rFont val="Arial Narrow"/>
        <family val="2"/>
      </rPr>
      <t>Colpensiones</t>
    </r>
  </si>
  <si>
    <t>2019-2019-1-1-2</t>
  </si>
  <si>
    <t>3.Realizar liberación de los recursos que no se ejecutarán para evitar las pérdidas  de apropiación, por parte de la Subdirección Administrativa y Financiera.</t>
  </si>
  <si>
    <r>
      <t>Comprobante registro de</t>
    </r>
    <r>
      <rPr>
        <sz val="12"/>
        <color rgb="FFFF0000"/>
        <rFont val="Arial Narrow"/>
        <family val="2"/>
      </rPr>
      <t xml:space="preserve"> </t>
    </r>
    <r>
      <rPr>
        <sz val="12"/>
        <rFont val="Arial Narrow"/>
        <family val="2"/>
      </rPr>
      <t>liberación Recursos en SIIF</t>
    </r>
  </si>
  <si>
    <t>2019-2019-1-1-3</t>
  </si>
  <si>
    <t xml:space="preserve">2019-2 </t>
  </si>
  <si>
    <r>
      <rPr>
        <b/>
        <sz val="12"/>
        <color theme="1"/>
        <rFont val="Arial Narrow"/>
        <family val="2"/>
      </rPr>
      <t>Hallazgo Nº 2. Cartera con antigüedad superior a 365 días, Fondo de Solidaridad Pensional- Subcuenta Solidaridad y Fondo Riesgos Laborales (A).</t>
    </r>
    <r>
      <rPr>
        <sz val="12"/>
        <color theme="1"/>
        <rFont val="Arial Narrow"/>
        <family val="2"/>
      </rPr>
      <t xml:space="preserve">  El Ministerio del Trabajo-Fondo de Solidaridad Pensional- Subcuenta -Solidaridad, presenta a 31 de diciembre de 2019, en la Subcuenta código contable, 1.3.85.10 Cuentas por Cobrar de Difícil Recaudo, saldo por $9.132.080.067,02, por concepto de las sanciones. Registro de cuentas por cobrar de Resoluciones con fecha ejecutoriada desde el 25 de febrero de 2002, hasta el 30 de diciembre de 2019, la exigibilidad de esta cartera presenta antigüedad desde hace 18 años atrás, situación que conlleva que la cartera registrada a 31 de diciembre de 2019, parte de ésta ya se encuentra prescrita y continúa registrada en Cuentas por Cobrar en los Estados Financieros.
 </t>
    </r>
    <r>
      <rPr>
        <b/>
        <sz val="12"/>
        <color theme="1"/>
        <rFont val="Arial Narrow"/>
        <family val="2"/>
      </rPr>
      <t xml:space="preserve">
</t>
    </r>
  </si>
  <si>
    <t>La gestión y acciones adelantadas por el Ministerio para la recuperación de la cartera, a través del cobro persuasivo y coactivo, no han sido oportunas y efectivas para la recuperación de las multas o sanciones impuestas.
No se formalizó el acto administrativo para el correspondiente saneamiento de los estados financieros del Ministerio, de las sanciones mayores a cinco (5) SMMLV del  Fondo de Solidaridad Pensional y  Fondo de Riesgos Laborales.</t>
  </si>
  <si>
    <t>Elaborar un Plan de contingencia del Grupo de Cobro Coactivo de la Oficina Asesora Jurídica del Ministerio del trabajo que involucre 3 aspectos: 1) Terminación jurídica de los procesos castigos por el comité de saneamiento contable. 2) Elaboración de fichas para someter a aprobación del comité de sostenibilidad contable. 3) Gestión de cobro.</t>
  </si>
  <si>
    <t xml:space="preserve">Relación de los 1732 Autos de terminación.
</t>
  </si>
  <si>
    <t xml:space="preserve">1
</t>
  </si>
  <si>
    <r>
      <rPr>
        <b/>
        <sz val="12"/>
        <color theme="1"/>
        <rFont val="Arial Narrow"/>
        <family val="2"/>
      </rPr>
      <t xml:space="preserve"> Oficina Asesora Jurídica</t>
    </r>
    <r>
      <rPr>
        <sz val="12"/>
        <color theme="1"/>
        <rFont val="Arial Narrow"/>
        <family val="2"/>
      </rPr>
      <t>(Grupo Cobro Coactivo)  - Dirección de Riesgos Laborales - Dirección de Pensiones y Otras Prestaciones</t>
    </r>
  </si>
  <si>
    <t>Grupo Cobro Coactivo</t>
  </si>
  <si>
    <t>Omayra Meza Piedrahita</t>
  </si>
  <si>
    <t>2019-2019-2-1-1</t>
  </si>
  <si>
    <t xml:space="preserve">Fichas.
</t>
  </si>
  <si>
    <t>2019-2019-2-1-2</t>
  </si>
  <si>
    <t>Gestionar el cobro.</t>
  </si>
  <si>
    <t>Relación de los 359 Procesos impulsados</t>
  </si>
  <si>
    <t>2019-2019-2-1-3</t>
  </si>
  <si>
    <t>2019-3</t>
  </si>
  <si>
    <r>
      <t xml:space="preserve">Hallazgo Nº 3. Recobro de Incapacidades: (A_D_IP). </t>
    </r>
    <r>
      <rPr>
        <sz val="12"/>
        <color theme="1"/>
        <rFont val="Arial Narrow"/>
        <family val="2"/>
      </rPr>
      <t xml:space="preserve">El Ministerio del Trabajo registra a 31 de diciembre de 2019, en la subcuenta, 1.3.84.26- Cuentas por Cobrar -Pago por Cuenta de Terceros, saldo por $1.182.892.315,00 y a 31 de diciembre de 2018, por $888.420.884,00, presentando un incremento en la cuenta correspondiente al 33,15%.
En reporte de incapacidades entregado por el Ministerio a la CGR, relaciona incapacidades pendientes por recobro y pago de las EPS a 31 de diciembre de 2019, por $433.314.768, valor que, confrontado con lo registrado en contabilidad por $1.182.892.315, presenta diferencia por $749.577.547.
</t>
    </r>
    <r>
      <rPr>
        <b/>
        <sz val="12"/>
        <color theme="1"/>
        <rFont val="Arial Narrow"/>
        <family val="2"/>
      </rPr>
      <t xml:space="preserve">
</t>
    </r>
  </si>
  <si>
    <t>Falta de gestión del Ministerio para solicitar el recobro de incapacidades ante las
EPS y ARL para recuperar los recursos pagados por el Ministerio a los
funcionarios por incapacidades; igualmente, la falta de implementación de
mecanismos de control y seguimiento que permitan identificar oportunamente las
novedades de personal y debilidades para el cumplimiento de las normas que
regulan la materia.</t>
  </si>
  <si>
    <t>1 Actualizar y unificar la base de datos con la información de las incapacidades.</t>
  </si>
  <si>
    <t>1. Identificar la información existente relacionada con las incapacidades para consolidar una base actualizada.</t>
  </si>
  <si>
    <t xml:space="preserve">Base de datos unificada  y actualizada </t>
  </si>
  <si>
    <r>
      <rPr>
        <b/>
        <sz val="12"/>
        <rFont val="Arial Narrow"/>
        <family val="2"/>
      </rPr>
      <t>Subdirección de Gestión del Talento humano</t>
    </r>
    <r>
      <rPr>
        <sz val="12"/>
        <rFont val="Arial Narrow"/>
        <family val="2"/>
      </rPr>
      <t>// Coordinadora SST y Subdirección Administrativa y Financiera // Coordinaciones Grupo Tesorería y Contabilidad.</t>
    </r>
  </si>
  <si>
    <t>Grupo de Seguridad y Salud en el  Trabajo</t>
  </si>
  <si>
    <t>Emilse Bonilla Zuleta</t>
  </si>
  <si>
    <t>2019-2019-3-1-1</t>
  </si>
  <si>
    <t xml:space="preserve">2. Revisar y actualizar el procedimiento de incapacidades </t>
  </si>
  <si>
    <t>1. Revisar el procedimiento vigente para su posible ajuste.</t>
  </si>
  <si>
    <t>Procedimiento formalizado en el SIG</t>
  </si>
  <si>
    <t>2019-2019-3-2-1</t>
  </si>
  <si>
    <t>3.Realizar la gestión de recobro de las incapacidades que se encuentren legalmente habilitadas  para adelantar el recobro.</t>
  </si>
  <si>
    <t>1. Gestionar las radicaciones de las incapacidades en cada una de las EPS´s y ARL</t>
  </si>
  <si>
    <t>Informe Trimestral de la gestión adelantada</t>
  </si>
  <si>
    <t>2019-2019-3-3-1</t>
  </si>
  <si>
    <t>4. Conciliar los pagos de las Incapacidades por parte de las EPS.</t>
  </si>
  <si>
    <t>1. Conciliar los pagos de incapacidades (Subdirección de Gestión del Talento Humano-Incapacidades- Grupo de Tesorería y Grupo de Contabilidad)</t>
  </si>
  <si>
    <t>Conciliaciones</t>
  </si>
  <si>
    <t>Grupo de Seguridad y Salud en el  Trabajo-Grupo de Contabilidad</t>
  </si>
  <si>
    <t>2019-2019-3-4-1</t>
  </si>
  <si>
    <t>2019-4</t>
  </si>
  <si>
    <r>
      <rPr>
        <b/>
        <sz val="12"/>
        <rFont val="Arial Narrow"/>
        <family val="2"/>
      </rPr>
      <t xml:space="preserve">Hallazgo No 4. Reintegro de Recursos. (A) </t>
    </r>
    <r>
      <rPr>
        <sz val="12"/>
        <rFont val="Arial Narrow"/>
        <family val="2"/>
      </rPr>
      <t>En el FSP las Cuentas por Cobrar registran a diciembre 3 de 2019 saldo por $144.541.903.453,65 correspondiente a dinero pendiente por devolución a cargo de COLPENSIONES por aquellos subsidios pagados a beneficiarios que han perdido el derecho según Dec. 1833 de 2016 que compila las normas del Sistema General de Pensiones</t>
    </r>
  </si>
  <si>
    <t>Debilidades en la gestión de supervisión por no realizarse en forma oportuna la devolución del capital mas los intereses causados de los recursos no ejecutados del Programa PSAP, de acuerdo a lo contemplado en el articulo 29 de la ley 100 de 1993 y que están registrados en las cuentas por cobrar del Ministerio del Trabajo y definidas por COLPENSIONES como cuentas por pagar</t>
  </si>
  <si>
    <t>Fortalecer mecanismos de control y seguimiento que permitan monitorear los procesos, revisar acuerdos nivel de servicio y   ejecución entre Colpensiones y Mintrabajo</t>
  </si>
  <si>
    <t>1. Realizar diagnóstico del estado de reintegro por devoluciones a cargo de COLPENSIONES</t>
  </si>
  <si>
    <t>Diagnóstico Devoluciones COLPENSIONES</t>
  </si>
  <si>
    <r>
      <rPr>
        <b/>
        <sz val="12"/>
        <rFont val="Arial Narrow"/>
        <family val="2"/>
      </rPr>
      <t>Dirección de Pensiones y Otras Prestaciones</t>
    </r>
    <r>
      <rPr>
        <sz val="12"/>
        <rFont val="Arial Narrow"/>
        <family val="2"/>
      </rPr>
      <t>-Administrador Fiduciario del Fondo de Solidaridad Pensional.</t>
    </r>
  </si>
  <si>
    <t>2019-2019-4-1-1</t>
  </si>
  <si>
    <t>2. Reiterar y gestionar cobro de recursos pendientes de devolución</t>
  </si>
  <si>
    <t>Cuenta de cobro</t>
  </si>
  <si>
    <t>2019-2019-4-1-2</t>
  </si>
  <si>
    <t>3. Realizar reuniones de seguimiento con participación del Administrador Fiduciario y COLPENSIONES</t>
  </si>
  <si>
    <t>Actas y listados de asistencia</t>
  </si>
  <si>
    <t>2019-2019-4-1-3</t>
  </si>
  <si>
    <t>2019-5</t>
  </si>
  <si>
    <r>
      <rPr>
        <b/>
        <sz val="12"/>
        <color theme="1"/>
        <rFont val="Arial Narrow"/>
        <family val="2"/>
      </rPr>
      <t xml:space="preserve">Hallazgo Nº 5. Cobro Persuasivo y Coactivo: (A)  </t>
    </r>
    <r>
      <rPr>
        <sz val="12"/>
        <color theme="1"/>
        <rFont val="Arial Narrow"/>
        <family val="2"/>
      </rPr>
      <t>El Ministerio del Trabajo y los fondos adscritos al mismo, no cuentan con un “Reglamento Interno de Recaudo de Cartera”; utilizando el adoptado por el Ministerio de la Protección Social, hecho que conlleva a realizar actividades no estandarizadas y aplicación de criterios no unificados, que hacen que los procesos no prosperen presentando deficiencias en las etapas de cobro persuasivo y coactivo.</t>
    </r>
  </si>
  <si>
    <t xml:space="preserve">Ausencia de seguimiento y controles por parte de la administración del Ministerio y los responsables en los procesos operativos y técnicos de la gestión tanto del cobro persuasivo como coactivo, los cuales no pueden advertir oportunamente de las debilidades presentadas en los diferentes procesos. </t>
  </si>
  <si>
    <t>Actualizar y/o documentar y socializar el procedimiento de imposición de multas, cobro persuasivo y cobro coactivo del Ministerio del trabajo</t>
  </si>
  <si>
    <t xml:space="preserve">1. Unificar el proceso de imposición de multas en las territoriales, su traslado a las direcciones o a los fondos fiduciarios (cuando aplique), el proceso de cobro persuasivo y el proceso de cobro coactivo. </t>
  </si>
  <si>
    <t>Documento Oficializado</t>
  </si>
  <si>
    <r>
      <rPr>
        <b/>
        <sz val="12"/>
        <color theme="1"/>
        <rFont val="Arial Narrow"/>
        <family val="2"/>
      </rPr>
      <t>Oficina Asesora Jurídica</t>
    </r>
    <r>
      <rPr>
        <sz val="12"/>
        <color theme="1"/>
        <rFont val="Arial Narrow"/>
        <family val="2"/>
      </rPr>
      <t xml:space="preserve">(Grupo Cobro Coactivo) - Dirección de IVC - Direcciones Territoriales - Subdirección Administrativa y Financiera (Grupo de Contabilidad) - Dirección de Riesgos Laborales - Dirección de Pensiones y Otras Prestaciones  </t>
    </r>
  </si>
  <si>
    <t>2019-2019-5-1-1</t>
  </si>
  <si>
    <t xml:space="preserve">2. Socializar el documento en donde se unificó el proceso de imposición de multas en las territoriales, su traslado a las direcciones o a los fondos fiduciarios (cuando aplique), el proceso de cobro persuasivo y el proceso de cobro coactivo. </t>
  </si>
  <si>
    <t>Correo electrónico de Comunicaciones</t>
  </si>
  <si>
    <t>2019-2019-5-1-2</t>
  </si>
  <si>
    <r>
      <rPr>
        <b/>
        <sz val="12"/>
        <rFont val="Arial Narrow"/>
        <family val="2"/>
      </rPr>
      <t>Subdirección Administrativa y Financiera</t>
    </r>
    <r>
      <rPr>
        <sz val="12"/>
        <rFont val="Arial Narrow"/>
        <family val="2"/>
      </rPr>
      <t>- Grupo de Contabilidad</t>
    </r>
  </si>
  <si>
    <t>Grupo de Contabilidad</t>
  </si>
  <si>
    <t>2019-7</t>
  </si>
  <si>
    <r>
      <rPr>
        <b/>
        <sz val="12"/>
        <rFont val="Arial Narrow"/>
        <family val="2"/>
      </rPr>
      <t>Hallazgo Nº 7. Disponibilidad de Recursos en cuenta de ahorro FRL (A)</t>
    </r>
    <r>
      <rPr>
        <sz val="12"/>
        <rFont val="Arial Narrow"/>
        <family val="2"/>
      </rPr>
      <t xml:space="preserve">  Analizando los saldos en cuentas de ahorro y corriente del Fondo de Riesgos Laborales que asciende a $14.217.664.063 y comparados con los gastos realizados en el giro en cumplimiento de los objetivos del FRL, que ascendieron a $11.857.899.380, según muestran los movimientos de las cuentas gastos de administración y operación (51) y los Ingresos No tributarios (411071) que alcanzaron $50.294.023.098</t>
    </r>
  </si>
  <si>
    <t>Deficiencias en el análisis de las necesidades de efectivo y los recursos recibidos, flujo de caja. Al evidenciarse que se dispone de un promedio de dinero en cuenta de ahorros y corriente superior en proporción a los requerimientos de efectivo necesarios para cubrir los gastos incurridos durante el 2019</t>
  </si>
  <si>
    <t>Realizar el monitoreo de las cuentas recaudadoras y trasladar recursos a las cuentas de ahorro remuneradas, acorde a las políticas de inversión que permite mantener importantes recursos por encima de $3.000 millones, ya que los rendimientos muchas veces están por encima de las inversiones de corto plazo.</t>
  </si>
  <si>
    <t>Mantener porcentaje máximo del 0,1% sobre el total del portafolio en cuentas de recaudo, monitoreando diariamente, para trasladar antes de 1 pm recursos a cuentas de ahorro que maneja el portafolio de inversión, acorde a las políticas de inversión que permite mantener participación importante de recursos a la vista y oportunidades de inversión en el mercado de valores</t>
  </si>
  <si>
    <t>Reporte mensual con base en el extracto de las cuentas corrientes</t>
  </si>
  <si>
    <r>
      <rPr>
        <b/>
        <sz val="12"/>
        <rFont val="Arial Narrow"/>
        <family val="2"/>
      </rPr>
      <t>Dirección de Riesgos Laborale</t>
    </r>
    <r>
      <rPr>
        <sz val="12"/>
        <rFont val="Arial Narrow"/>
        <family val="2"/>
      </rPr>
      <t>s, Interventoria Amézquita y CIA S.A.S y Fiduciaria la Previsora S.A</t>
    </r>
  </si>
  <si>
    <t>Riesgos Laborales Grupo Interno de  Trabajo de  Gestion Adminsitrativa</t>
  </si>
  <si>
    <t>2019-2019-7-1-1</t>
  </si>
  <si>
    <t>2019-8</t>
  </si>
  <si>
    <r>
      <t xml:space="preserve">Hallazgo Nº 8. Cuentas por cobrar Contribuciones tasas e ingresos no tributarios (1311) (A). </t>
    </r>
    <r>
      <rPr>
        <sz val="12"/>
        <color theme="1"/>
        <rFont val="Arial Narrow"/>
        <family val="2"/>
      </rPr>
      <t>Las cuentas por cobrar, Contribuciones tasas e ingresos no tributarios (1311) por 7.675.038.786, compuesto por 6.206.802.154, del FRL y 1.468.236.632, del FSP, respecto a los movimientos de la cuenta del FRL, presenta un acumulado debito entre enero y diciembre por 4.673.545.418, dentro de los cuales, de enero a marzo, junio, septiembre y noviembre no presenta movimiento.
Para el  2019, se presentaron Resoluciones sancionatorias que quedaron en firme, por la cual su reconocimiento contable debió realizarse de manera oportuna. De otra parte, fueron reportados a la comisión dos informes que refieren a multas por riesgos laborales los cuales presentan diferencia entre sí. El primero 6.285.811.869 y el segundo alcanza 2.514.012.753, mientras el movimiento de reconocimiento contable de la cuenta Contribuciones tasas e ingresos no tributarios (1311) por 4.673.545.418</t>
    </r>
    <r>
      <rPr>
        <b/>
        <sz val="12"/>
        <color theme="1"/>
        <rFont val="Arial Narrow"/>
        <family val="2"/>
      </rPr>
      <t xml:space="preserve">
</t>
    </r>
  </si>
  <si>
    <t xml:space="preserve">Falta de conciliación oportuna entre las diferentes áreas que proveen información a la Contabilidad causando dudas sobre la información suministrada.
</t>
  </si>
  <si>
    <t>1. Actualización y armonización del manual de políticas contables del Ministerio del trabajo y de los manuales operativos y contables de los Fondos que manejan recursos del Ministerio del trabajo por imposición de multas.</t>
  </si>
  <si>
    <t xml:space="preserve">1. Actualizar el manual de políticas contables del Ministerio del Trabajo, de cada uno de los fondos estableciendo la dinámica de registro y reconocimiento de las cuentas por cobrar una vez lleguen las multas y sanciones ejecutoriadas terminada la etapa de investigación administrativa por parte de la Direcciones Territoriales
</t>
  </si>
  <si>
    <t xml:space="preserve">Manual de políticas contables-Cuentas por cobrar actualizado
</t>
  </si>
  <si>
    <r>
      <rPr>
        <b/>
        <sz val="12"/>
        <rFont val="Arial Narrow"/>
        <family val="2"/>
      </rPr>
      <t>Subdirección Administrativa y Financiera (</t>
    </r>
    <r>
      <rPr>
        <sz val="12"/>
        <rFont val="Arial Narrow"/>
        <family val="2"/>
      </rPr>
      <t xml:space="preserve">Grupo de Contabilidad) - Oficina Asesora Jurídica (Grupo Cobro Coactivo)  - Dirección de Riesgos Laborales - Dirección de Pensiones y Otras Prestaciones  </t>
    </r>
  </si>
  <si>
    <t>2019-2019-8-1-1</t>
  </si>
  <si>
    <t>2. Actualizar los manuales operativos y contables de los Fondos de acuerdo con las políticas adoptadas por el Ministerio para el reconocimiento de las cuentas por cobrar en los Estados Financieros.</t>
  </si>
  <si>
    <t>Manuales Operativos de los Fondos actualizados</t>
  </si>
  <si>
    <r>
      <rPr>
        <b/>
        <sz val="12"/>
        <color theme="1"/>
        <rFont val="Arial Narrow"/>
        <family val="2"/>
      </rPr>
      <t>Oficina Asesora Jurídica</t>
    </r>
    <r>
      <rPr>
        <sz val="12"/>
        <color theme="1"/>
        <rFont val="Arial Narrow"/>
        <family val="2"/>
      </rPr>
      <t xml:space="preserve"> (Grupo Cobro Coactivo)  - Subdirección Administrativa y Financiera (Grupo de Contabilidad) - Dirección de Riesgos Laborales - Dirección de Pensiones y Otras Prestaciones  </t>
    </r>
  </si>
  <si>
    <t>2019-2019-8-1-2</t>
  </si>
  <si>
    <t xml:space="preserve">2. Realizar el reconocimiento en la cuenta contable 1311 "Cuentas por cobrar contribuciones tasas e ingresos no tributarios", en los estados financieros de los Fondos de Solidaridad Pensional y el Fondo de Riesgos Laborales.
</t>
  </si>
  <si>
    <t>Registrar en el Sistema de Información Financiera SIIF_NACION, los hechos económicos, de los Fondos de Solidaridad Pensional y el Fondo de Riesgos Laborales de acuerdo con los Informe contable de los fondos.</t>
  </si>
  <si>
    <t>Comprobante Contable y libro auxiliar</t>
  </si>
  <si>
    <r>
      <rPr>
        <b/>
        <sz val="12"/>
        <rFont val="Arial Narrow"/>
        <family val="2"/>
      </rPr>
      <t>Subdirección Administrativa y Financiera</t>
    </r>
    <r>
      <rPr>
        <sz val="12"/>
        <rFont val="Arial Narrow"/>
        <family val="2"/>
      </rPr>
      <t xml:space="preserve"> ( Grupo de Contabilidad) - Administrador Fiduciario del Fondo de Solidaridad Pensional - Administrador Fiduciario del Fondo de Riesgos Laborales </t>
    </r>
  </si>
  <si>
    <t>2019-2019-8-2-1</t>
  </si>
  <si>
    <t>2019-9</t>
  </si>
  <si>
    <r>
      <rPr>
        <b/>
        <sz val="12"/>
        <rFont val="Arial Narrow"/>
        <family val="2"/>
      </rPr>
      <t>Hallazgo Nº 9. Otros Activos Recursos entregados en Administración (1908) - convenio ICETEX (A)</t>
    </r>
    <r>
      <rPr>
        <sz val="12"/>
        <rFont val="Arial Narrow"/>
        <family val="2"/>
      </rPr>
      <t xml:space="preserve"> Los recursos asignados al convenio 225 DE 2010 con el ICETEX no cumplieron los propósitos para lo cual fueron destinados, adicional no se ha liquidado el citado convenio a fin de recobrar los recursos al ICETEX. De otra parte, la nota de los saldos de la cuenta Recursos entregados en Administración (1908) por $374.205.962.992, correspondientes a los Fondo de Solidaridad Pensional (FSP), por $255.110.203.117; Fondo de Pensiones Públicas (FOPEP), por $92.934.172.780; Fondo de Riesgos Laborales (FRL) por $14.244.807.264; que acumulados alcanza $362.289.183.061 y Ministerio del Trabajo por $11.943,923.132, para el 2019 no especifica si se realizaron o no legalizaciones porque no hubo lugar a ello o porque no se cumplió durante el año con los fines esenciales para los cuales fueron destinados, adicional no contempló lo relacionado con el Convenio 225 con el ICETEX.</t>
    </r>
  </si>
  <si>
    <t>Esta situación se presenta por debilidades de control y seguimiento del Ministerio, así como inoportunidad en los registros contables de la cuenta Otros Activos Recursos entregados en Administración (1908</t>
  </si>
  <si>
    <t xml:space="preserve">1. Liquidar el Contrato y realizar seguimiento al cobro de la deuda. </t>
  </si>
  <si>
    <t xml:space="preserve">1. Solicitar al ICETEX el balance financiero actualizado  </t>
  </si>
  <si>
    <t>oficio</t>
  </si>
  <si>
    <t>Subdirección de Gestión del Talento humano</t>
  </si>
  <si>
    <t>Grupo de Bienestar, Capacitacion y estimulos</t>
  </si>
  <si>
    <t>Daily Dinorak Perea Mosquera</t>
  </si>
  <si>
    <t>2019-2019-9-1-1</t>
  </si>
  <si>
    <t>2.Coordinar con la Oficina Asesora Jurídica y con el Grupo de Gestión Contractual el endoso de la deuda a favor del Ministerio del Trabajo</t>
  </si>
  <si>
    <t>Acta de Reunión</t>
  </si>
  <si>
    <t>2019-2019-9-1-2</t>
  </si>
  <si>
    <t>3.Solicitar al Grupo de Gestión Contractual la liquidación del convenio</t>
  </si>
  <si>
    <t>Memorando</t>
  </si>
  <si>
    <t>2019-2019-9-1-3</t>
  </si>
  <si>
    <t>2019-2019-9-1-4</t>
  </si>
  <si>
    <t>5. Realizar seguimiento a la liquidación del contrato y al cobro de la deuda</t>
  </si>
  <si>
    <t>Informe de seguimiento</t>
  </si>
  <si>
    <t>2019-2019-9-1-5</t>
  </si>
  <si>
    <t>2- Legalizar con los supervisores la ejecución de los Convenios 441 y 442 del año 2013 y el 225 de 2010 con el Icetex</t>
  </si>
  <si>
    <t>1. Realizar los registros contables en el sistema SIIF_NACION, de los documentos recibidos por parte de los supervisores de los convenios 441 y 442 de 2013 en su legalización de recursos ejecutados</t>
  </si>
  <si>
    <t>Informes</t>
  </si>
  <si>
    <r>
      <rPr>
        <b/>
        <sz val="12"/>
        <rFont val="Arial Narrow"/>
        <family val="2"/>
      </rPr>
      <t>Subdirección Administrativa y Financiera</t>
    </r>
    <r>
      <rPr>
        <sz val="12"/>
        <rFont val="Arial Narrow"/>
        <family val="2"/>
      </rPr>
      <t>-Dirección de Generación y Protección al Empleo y Subsidio Familiar-Dirección de Movilidad e Inspección para el Trabajo</t>
    </r>
  </si>
  <si>
    <t>2019-2019-9-2-1</t>
  </si>
  <si>
    <t>2. Realizar los registros contables en el sistema SIIF_NACION, de los documentos recibidos por parte de los supervisores de los convenios 441 y 442 de 2013 en los rendimientos del Fondo.</t>
  </si>
  <si>
    <t>2019-2019-9-2-2</t>
  </si>
  <si>
    <t>2019-10</t>
  </si>
  <si>
    <r>
      <t xml:space="preserve">Hallazgo No 10. Recursos a Favor de Terceros (2407) (A) </t>
    </r>
    <r>
      <rPr>
        <sz val="12"/>
        <rFont val="Arial Narrow"/>
        <family val="2"/>
      </rPr>
      <t>Deficiencias administrativas para la adecuada y oportuna identificación de los recursos consignados en la cuentas por cobrar de los Fondos de Pensiones y Riesgos Laborales, conllevando a una sobrestimación de $785.498.799. De otro lado se observa una diferencia matemática por $59.723.591. la Entidad no se pronuncia, validándose como hallazgo administrativo.</t>
    </r>
  </si>
  <si>
    <t>Debilidades de control y seguimiento del Ministerio, así como inoportunidad en los registros contables</t>
  </si>
  <si>
    <t xml:space="preserve">Presentar ante el Comité  de Sostenibilidad Contable, las Fichas Técnicas de conciliación de multas y sanciones de la OAJ y de los Fondos, así como de las cuentas contables 2407 "Recursos a favor de terceros" y 13 "cuentas por cobrar" por parte de los fondos de Solidaridad Pensional  y Riesgos Laborales
</t>
  </si>
  <si>
    <t xml:space="preserve">Realizar el registro contable de todos los movimientos económicos en el sistema SIIF_NACION, de multas y sanciones de la oficina Jurídica y los fondos. </t>
  </si>
  <si>
    <r>
      <rPr>
        <b/>
        <sz val="12"/>
        <rFont val="Arial Narrow"/>
        <family val="2"/>
      </rPr>
      <t xml:space="preserve">Subdirección Administrativa y Financiera </t>
    </r>
    <r>
      <rPr>
        <sz val="12"/>
        <rFont val="Arial Narrow"/>
        <family val="2"/>
      </rPr>
      <t>(Grupo de Contabilidad) - Administrador Fiduciario del Fondo de Solidaridad Pensional - Administrador Fiduciario del Fondo de Riesgos Laborales.</t>
    </r>
  </si>
  <si>
    <t>2019-2019-10-1-1</t>
  </si>
  <si>
    <t>2019-11</t>
  </si>
  <si>
    <r>
      <rPr>
        <b/>
        <sz val="12"/>
        <color theme="1"/>
        <rFont val="Arial Narrow"/>
        <family val="2"/>
      </rPr>
      <t>Hallazgo No. 11 Presentación y revelación de las notas contables (A)</t>
    </r>
    <r>
      <rPr>
        <sz val="12"/>
        <color theme="1"/>
        <rFont val="Arial Narrow"/>
        <family val="2"/>
      </rPr>
      <t>. Las notas no explican con detalle las situaciones teniendo en cuenta que los estados financieros corresponden al Ministerio y tres fondos adscritos. El documento no está ordenado de la página 100 viene hablando de pasivos por provisiones y en la página 101 pasa al deterioro de activos no generadores del efectivo Nota 12-1
La nota 15 explicativa de activos y pasivos contingentes se encuentra en la página 105 sin que se hayan presentado las notas del ER, lo anterior en razón a que las notas de las cuentas de control no deben ser parte de los EF ya que estas son revelatorias y las de orden no forman parte de éstos.. 
Reaparece cuentas de orden en la página 122 nota 18 después de las de ingresos y gastos, las cuales presentan una explicación poco aclaratoria o no explican ni aclaran nada como el caso  de la nota 17 B Gastos del FRL. No existe uniformidad en la presentación de las cifras de las notas</t>
    </r>
  </si>
  <si>
    <t xml:space="preserve">Debilidades de control y seguimiento del Ministerio, así como inoportunidad en los registros contables, lo que genera inoportunidad de disponer de cifras reales y confiables en la revelación de los estados financieros y las notas explicativas, aclaratorias o reveladoras de información.
</t>
  </si>
  <si>
    <t xml:space="preserve">Elaborar la estructura y organizar las revelaciones  más representativas en un estricto orden contable, de acuerdo con la posición de cada cuenta de los Estados Financieros del Ministerio del Trabajo. 
</t>
  </si>
  <si>
    <t>Revisar y subsanar el documento de las Notas Explicativas o Revelaciones de los Estados Financieros para la vigencia 2020 que corresponde al periodo entre Enero 1 a Diciembre 31 teniendo en cuenta las recomendaciones de la Contraloría General de la República.</t>
  </si>
  <si>
    <t>Notas de los Estados Financieros revisadas, subsanadas y corregidas.</t>
  </si>
  <si>
    <t>2019-2019-11-1-1</t>
  </si>
  <si>
    <t>2019-12</t>
  </si>
  <si>
    <r>
      <rPr>
        <b/>
        <sz val="12"/>
        <color theme="1"/>
        <rFont val="Arial Narrow"/>
        <family val="2"/>
      </rPr>
      <t xml:space="preserve">Hallazgo No. 12. Patrimonio, Capital Fiscal (3105). (A) </t>
    </r>
    <r>
      <rPr>
        <sz val="12"/>
        <color theme="1"/>
        <rFont val="Arial Narrow"/>
        <family val="2"/>
      </rPr>
      <t xml:space="preserve">el patrimonio del Ministerio está conformado por capital fiscal, que a 31/12/2019 alcanza 938.040.989.326, compuesto por el FSP con 1.013.764.614.685, el FRL con 317.032.005.916, el FOPEP con 4.133.431.356 y el Ministerio con -396.505.698.490. La cuenta 3105 Capital Fiscal presenta sobrestimación frente a los saldos del FOPEP por 4.133.431.356, con una subestimación en la cuenta capital de los fondos de reservas de pensiones (3106), en la misma cuantía.
El patrimonio negativo del Ministerio se evidencia que el Nivel central presenta saldo por -400.603.690.854, la DT Magdalena con -6.773.464 y la DT Bogotá con -87.288.787, para un total negativo $-400.697.753.105, las demás DT presentan saldos positivos que alcanzan 4.192.054.615, para un neto por -396.505.698.490, generando una diferencia por -383.364.141, entre la sumatoria patrimonio del Ministerio más los fondos adscritos y el saldo del ESF, configurándose una diferencia no explicada </t>
    </r>
  </si>
  <si>
    <t>Debilidades de control y seguimiento del Ministerio, así como inoportunidad en los registros contables, lo que genera inoportunidad de disponer de cifras reales y confiables en la revelación de los estados financieros</t>
  </si>
  <si>
    <r>
      <t xml:space="preserve">Revisar y conciliar el patrimonio de las Direcciones Territoriales, los Fondos Especiales y Nivel Central del Ministerio. Analizando la diferencia por valor de </t>
    </r>
    <r>
      <rPr>
        <sz val="12"/>
        <color theme="1"/>
        <rFont val="Arial Narrow"/>
        <family val="2"/>
      </rPr>
      <t>$-383.364.141 e</t>
    </r>
    <r>
      <rPr>
        <sz val="12"/>
        <rFont val="Arial Narrow"/>
        <family val="2"/>
      </rPr>
      <t>ntre la sumatoria del patrimonio del ministerio más los fondos adscritos y el saldo del Estado de la Situación Financiera.</t>
    </r>
  </si>
  <si>
    <t>Revisar, analizar y conciliar la cuenta del Patrimonio de forma detallada en  los Estados Financieros por cada Dirección Territorial, por cada uno de los Fondos Adscritos al Ministerio, por el Nivel Central y luego de manera consolidada con el fin de depurar y hallar diferencia presentada en la vigencia 2019.</t>
  </si>
  <si>
    <t>Libro Auxiliar generado por el Sistema Integrado de Información Financiera SIIF Nación II de los fondos de pensiones públicas, del Nivel Central y de las Direcciones Territoriales y Consolidado</t>
  </si>
  <si>
    <t>2019-2019-12-1-1</t>
  </si>
  <si>
    <t>Analizar, revisar y conciliar el patrimonio del Fondo de Pensiones Públicas- FOPEP con corte a diciembre 31 de 2019.</t>
  </si>
  <si>
    <t>Conciliar los Estados Financieros de la Subunidad Ejecutora 36-01-01-002 frente a los Estados Financieros del Fondo de Pensiones Públicas FOPEP</t>
  </si>
  <si>
    <t>Libro Auxiliar generado por el Sistema Integrado de Información Financiera SIIF Nación II del Fondo de Pensiones públicas FOPEP</t>
  </si>
  <si>
    <t>2019-2019-12-2-1</t>
  </si>
  <si>
    <t>2019-13</t>
  </si>
  <si>
    <r>
      <rPr>
        <b/>
        <sz val="12"/>
        <color theme="1"/>
        <rFont val="Arial Narrow"/>
        <family val="2"/>
      </rPr>
      <t>Hallazgo- 13 Información SIRECI  (A-D).</t>
    </r>
    <r>
      <rPr>
        <sz val="12"/>
        <color theme="1"/>
        <rFont val="Arial Narrow"/>
        <family val="2"/>
      </rPr>
      <t xml:space="preserve"> Una vez revisado el aplicativo SIRECI, se evidencia que no todos los contratos suscritos y ejecutados en la vigencia 2019 por las Direcciones Territoriales están allí reportados, de acuerdo con la información suministrada por el mismo Ministerio del Trabajo, como tampoco se encuentra en el Nivel Central la información consolidada de dichos contratos, teniendo que obtenerla departamento por departamento cuando la CGR la solicitó, de igual forma, no reposan la totalidad de los documentos contractuales del Nivel Central. </t>
    </r>
  </si>
  <si>
    <t>Debilidades de control que no permiten advertir oportunamente esta falencia, así como falta de mecanismos de seguimiento y monitoreo por parte del Nivel Central hacia las Direcciones Territoriales. Circunstancia que puede producir, además del incumplimiento de disposiciones generales, un uso ineficiente de recursos, presuntos gastos  indebidos e informes o registros inexactos.</t>
  </si>
  <si>
    <t>Implementar un mecanismo de control de seguimiento a la información reportada por las Direcciones Territoriales y Oficinas Especiales del Ministerio del Trabajo. (Matriz de "Contratación Direcciones Territoriales y Oficinas Especiales")</t>
  </si>
  <si>
    <t xml:space="preserve">1. Remitir memorando a las Direcciones Territoriales y Oficinas Especiales, reiterando el cumplimiento de las funciones delegadas en el artículo cuarto de la Resolución No. 5281 de 2011 e informar del hallazgo generado por la Contraloría General de la República, por la indebida presentación de la información contractual suministrada  y reportada en el SIRECI.
</t>
  </si>
  <si>
    <t xml:space="preserve">Memorando enviado a las Direcciones Territoriales y Oficinas Especiales. 
</t>
  </si>
  <si>
    <r>
      <rPr>
        <b/>
        <sz val="12"/>
        <rFont val="Arial Narrow"/>
        <family val="2"/>
      </rPr>
      <t>Subdirección Administrativa y Financiera</t>
    </r>
    <r>
      <rPr>
        <sz val="12"/>
        <rFont val="Arial Narrow"/>
        <family val="2"/>
      </rPr>
      <t>- Grupo de Gestión Contractual</t>
    </r>
  </si>
  <si>
    <t>Grupo de Gestion Contractual</t>
  </si>
  <si>
    <t>Jorge Andres Salgado Bohorquez</t>
  </si>
  <si>
    <t>2019-2019-13-1-1</t>
  </si>
  <si>
    <t>2. Alimentar la matriz denominada "Contratación Direcciones Territoriales y Oficinas Especiales" de manera mensual, con la información reportada por las Direcciones Territoriales y Oficinas Especiales e identificar las diferencias con lo publicado en las Plataformas SECOP II y Tienda Virtual del Estado Colombiano.</t>
  </si>
  <si>
    <t xml:space="preserve">Matriz de seguimiento </t>
  </si>
  <si>
    <t xml:space="preserve">2019-2019-13-1-2 </t>
  </si>
  <si>
    <t>Ejecución</t>
  </si>
  <si>
    <t xml:space="preserve">OBSERVACIONES - SEGUIMIENTO  OCI </t>
  </si>
  <si>
    <t>Grupo de Gestión Contractual</t>
  </si>
  <si>
    <t>Grupo de  Contabilidad.</t>
  </si>
  <si>
    <t>Pagos con fecha posterior a la del deceso.</t>
  </si>
  <si>
    <t>Revisar el manual de políticas contables en relación de las cuentas por cobrar del Ministerio.</t>
  </si>
  <si>
    <t>Seguimiento de resultados para el monitoreo del plan de acción para el saneamiento de las cuentas por cobrar de mayor antigüedad.</t>
  </si>
  <si>
    <t>Realizar y reportar trimestralmente el seguimiento para asegurar la gestión  de saneamiento de la cartera .</t>
  </si>
  <si>
    <t>Grupo de  Administracion de Recursos Fisicos.</t>
  </si>
  <si>
    <t>4. Solicitar a la Oficina Asesora Jurídica continuar con las acciones judiciales a que haya lugar.</t>
  </si>
  <si>
    <t>Se realizó el  diagnóstico, el cual está contenido en un documento del  11 de junio de 2020 denominado: Devoluciones de
COLPENSIONES al Fondo Solidaridad Pensional.</t>
  </si>
  <si>
    <t>Se emitió la cuenta de cobro No. 007-008-009-010-011-012-013-014 del 30 de junio de 2020.</t>
  </si>
  <si>
    <t>Se emitió la Circular Interna 56 del 31 de agosto de 2020, relacionada con el reporte  de  la actividad  contractual en el SIRECI.</t>
  </si>
  <si>
    <t>Se   remitió el oficio  al Viceprecidente  de   Fondos  del  ICETEX el 07 de julio de 2020, solicitando el  informe  del balance  financiero  del Convenio  No. 2010-0610.</t>
  </si>
  <si>
    <t>Se  efectuó la reunion el  26 de Agosto 2020, entre la Oficina Asesora Jurídica y el Grupo de Gestión Contractual, con el fin de tratar el endoso de la deuda a favor del Ministerio de Trabajo.</t>
  </si>
  <si>
    <t>El primer informe sobre el estado de avance del proceso relacionado con el Contrato 407 de 2013, fue emitido por el Grupo de Vigilancia Judicial el 22 de enero de 2020,indicando que el   proceso estaba para fallo de primera instancia, y el segundo informe fue realizado por el Grupo de Gestión Contractual el 05 de agosto de 2020, donde se evidencia que el proceso continua en el mismo estado.</t>
  </si>
  <si>
    <r>
      <rPr>
        <b/>
        <sz val="12"/>
        <color theme="1"/>
        <rFont val="Arial Narrow"/>
        <family val="2"/>
      </rPr>
      <t>Subdirección Administrativa y Financiera</t>
    </r>
    <r>
      <rPr>
        <sz val="12"/>
        <color theme="1"/>
        <rFont val="Arial Narrow"/>
        <family val="2"/>
      </rPr>
      <t xml:space="preserve">
-Grupo de Gestión Contractual</t>
    </r>
  </si>
  <si>
    <r>
      <rPr>
        <b/>
        <sz val="12"/>
        <color theme="1"/>
        <rFont val="Arial Narrow"/>
        <family val="2"/>
      </rPr>
      <t>Dirección de Inspección, Vigilancia, Control y Gestión Territorial</t>
    </r>
    <r>
      <rPr>
        <sz val="12"/>
        <color theme="1"/>
        <rFont val="Arial Narrow"/>
        <family val="2"/>
      </rPr>
      <t xml:space="preserve">
- Dirección de Pensiones y otras Prestaciones
- Dirección de Riesgos Laborales</t>
    </r>
  </si>
  <si>
    <r>
      <rPr>
        <b/>
        <sz val="12"/>
        <rFont val="Arial Narrow"/>
        <family val="2"/>
      </rPr>
      <t>Dirección de Riesgos Laborales</t>
    </r>
    <r>
      <rPr>
        <sz val="12"/>
        <rFont val="Arial Narrow"/>
        <family val="2"/>
      </rPr>
      <t xml:space="preserve">
- Subdirección Administrativa y Financiera</t>
    </r>
  </si>
  <si>
    <r>
      <rPr>
        <b/>
        <sz val="12"/>
        <rFont val="Arial Narrow"/>
        <family val="2"/>
      </rPr>
      <t>Subdirección Administrativa y Financiera</t>
    </r>
    <r>
      <rPr>
        <sz val="12"/>
        <rFont val="Arial Narrow"/>
        <family val="2"/>
      </rPr>
      <t xml:space="preserve">
-Grupo de Contabilidad</t>
    </r>
  </si>
  <si>
    <r>
      <t xml:space="preserve">Se  remitieron memorandos reiterando el cumplimiento de las circulares vigentes en materia de recaudo de multas con destino al SENA, FIVICOT, </t>
    </r>
    <r>
      <rPr>
        <sz val="11"/>
        <color theme="1"/>
        <rFont val="Arial Narrow"/>
        <family val="2"/>
      </rPr>
      <t>Fondo de Riesgos Laborales y Pensiones, en o</t>
    </r>
    <r>
      <rPr>
        <sz val="12"/>
        <color theme="1"/>
        <rFont val="Arial Narrow"/>
        <family val="2"/>
      </rPr>
      <t>ctubre de 2019 y enero, mayo y  julio de 2020.</t>
    </r>
  </si>
  <si>
    <t>El interventor del Contrato 375 de 2019-Encargo fiduciario del Fondo de Riesgos Laborales, emitió informes con corte a diciembre de 2019 y marzo, mayo y agosto de 2020.</t>
  </si>
  <si>
    <t>Se realizaron dos informes de seguimiento a las  mesadas canceladas a pensionados fallecidos y las acciones adelantadas sobre el particular, con corte a  marzo  y  junio de 2020.</t>
  </si>
  <si>
    <t>Los informes trimestrales fueron emitidos el 24 de enero, 30 de abril, 30 de julio y 9 de octubre.</t>
  </si>
  <si>
    <t>EN EJECUCIÓN.</t>
  </si>
  <si>
    <t>RESPONSABLES</t>
  </si>
  <si>
    <t>Quedo  mal  formulada  la  unidad  de  medida</t>
  </si>
  <si>
    <t xml:space="preserve">Acta  y  correo </t>
  </si>
  <si>
    <t>Envio  resolucion correo</t>
  </si>
  <si>
    <t>CARGUE EN LA  SUITE</t>
  </si>
  <si>
    <r>
      <rPr>
        <b/>
        <sz val="12"/>
        <color theme="1"/>
        <rFont val="Arial Narrow"/>
        <family val="2"/>
      </rPr>
      <t xml:space="preserve">Subdirección Administrativa y Financiera </t>
    </r>
    <r>
      <rPr>
        <sz val="12"/>
        <color theme="1"/>
        <rFont val="Arial Narrow"/>
        <family val="2"/>
      </rPr>
      <t xml:space="preserve">
Dirección de Inspección Vigilancia y Control.</t>
    </r>
  </si>
  <si>
    <t>La Subdirección de Subsidios Pensionales, Servicios Sociales Complementarios y Otras Prestaciones adelantó reuniones de seguimiento con Colpensiones (Vicepresidencia BEPS, Planeación Colpensiones). Se anexaron los documentos soporte: Planilla de Asistencia, Actas de reuniones del 02 y 29 de octubre de 2020.</t>
  </si>
  <si>
    <t xml:space="preserve">COLPENSIONES solicitó la reducción de apropiación a la Subdirección Administrativa y Financiera de MinTrabajo el 10 de noviembre 2020 bajo radicado 2020_11429386. </t>
  </si>
  <si>
    <t>El Grupo de Seguridad y Salud en el Trabajo unificó y actualizó la base de datos de incapacidades 2014 a 2019, para un total de 4.268 registros.</t>
  </si>
  <si>
    <t>Se cuenta con el documento en el SIG Procedimiento Trámite de Incapacidades y Conciliación
de Pagos, Versión 03, del 30 de octubre de 2020.</t>
  </si>
  <si>
    <t>Mediante correo electrónico del 18 de enero de 2021, la Secretaria General aprobó la prórroga de la fecha de cumplimiento de la acción, programada inicialmente para el 15 de diciembre de 2020.
EN EJECUCIÓN.</t>
  </si>
  <si>
    <t xml:space="preserve">Proferir  autos de terminación de proceso, correspondientes al castigo de cartera según el acta 001 de 12 de julio de 2019, (Comité de Sostenibilidad Contable CSC) 
</t>
  </si>
  <si>
    <t>Elaborar fichas de todos los procesos anteriores a 01/01/15, que se les hubiere, y  no se les hubiere, agotado el proceso de cobro coactivo, para llevarlas al CSC.</t>
  </si>
  <si>
    <t xml:space="preserve"> </t>
  </si>
  <si>
    <t>Se  envian  al  correo  los manuale s actualizados</t>
  </si>
  <si>
    <t xml:space="preserve">La Oficina Asesora Jurídica elaboró la relación de la depuración contable de 1.732 procesos terminados entre los años 2003 a 2012, con su respectivo número de resolución.
</t>
  </si>
  <si>
    <t>La Dirección de Riesgos Laborales elaboró los reportes mensuales con base en el extracto de las cuentas corrientes, así: El No.1 del 20 de agosto de 2020, el No. 2 del 17 de septiembre de 2020, el No. 3 del 16 de octubre de 2020 y el No. 4 del 17 de noviembre de 2020x</t>
  </si>
  <si>
    <t>El Grupo de Gestión Contractual cuenta con la matriz de Contratación Direcciones Territoriales y Oficinas Especiales actualizada hasta el mes de noviembre de 2020. Para un total de 121 contratos y 201 órdenes de compra.</t>
  </si>
  <si>
    <t>La Subdirección Administrativa y Financiera solicitó al Ministerio de Hacienda, por correo electrónico del 13 de noviembre de 2020, la reducción del presupuesto de la vigencia 2020.</t>
  </si>
  <si>
    <t>Las dos fichas de Deterioro de Cartera de los Fondos de Riesgos Laborales y de Solidaridad Pensional, con fecha 18 de septiembre de 2020, fueron presentadas en el Comité de Sostenibilidad Contable el 03 de diciembre de 2020, las cuales fueron aprobadas.</t>
  </si>
  <si>
    <t>La OAJ elaborá la relación de los 359 Procesos impulsados: 256 que prescribían en el 2020; 37 superiores a cien millones y 66 inferiores a cincuenta millones.</t>
  </si>
  <si>
    <t>La  Subdirección de Subsidios Pensionales, Servicios Sociales Complementarios y Otras Prestaciones adelantó reuniones de seguimiento  con el Administrador Fiduciario y Colpensiones el 22/04/2020, 11/06/2020, 25/06/2020, y 22/10/2020.</t>
  </si>
  <si>
    <t>Se cuenta con el documento “Reglamento Interno de Recaudo de Cartera-Cobro Coactivo”; que se adoptó mediante la Resolución 2628 del 02 de diciembre de 2020.</t>
  </si>
  <si>
    <t>El “Reglamento Interno de Recaudo de Cartera-Cobro Coactivo” fue socializado en una reunión vía Teams el 14 de diciembre de 2020, así mismo, por correo electrónico del 18 de diciembre de 2020 a los directores y jefes de las áreas de la entidad.</t>
  </si>
  <si>
    <t>Los Manuales Operativos de los Fondos de Riesgos Laborales y Solidaridad Pensional   fueron actualizados de acuerdo con las políticas adoptadas por el Ministerio para el reconocimiento de las cuentas por cobrar en los Estados Financieros aprobadas en el Comité  de Sostenibilidad Contable.</t>
  </si>
  <si>
    <t>Mediante el memorando 08SI2020420300000013516 del 22 de octubre de 2020, el Grupo de Bienestar, Capacitacion y estímulos solicitó al Grupo de Gestión Contractual elaborar y gestionar el trámite pertinente para llevar a cabo el acta de liquidación del convenio interadministrativo 225 de 2010 Ministerio de trabajo.</t>
  </si>
  <si>
    <t xml:space="preserve">Através del memorando 08SI2020420300000017195 del 23 de diciembre de 2020  el Grupo de Bienestar, Capacitacion y estimulos solicitó a la Oficina Asesora Jurídica, continuar con las acciones legales pertinentes frente al caso del señor Eleazar Falla y el Convenio ICETEX 0610 de 2010. </t>
  </si>
  <si>
    <r>
      <rPr>
        <b/>
        <i/>
        <sz val="12"/>
        <rFont val="Arial Narrow"/>
        <family val="2"/>
      </rPr>
      <t>Hallazgo  14.</t>
    </r>
    <r>
      <rPr>
        <sz val="12"/>
        <rFont val="Arial Narrow"/>
        <family val="2"/>
      </rPr>
      <t xml:space="preserve"> Pago de mesadas posteriores al fallecimiento del pensionado (F). Realizado el cruces entre la base de datos de defunción entregado por la Registraduría Nacional del Estado Civil y las nóminas de pensionados suministradas por FOPEP, dio como resultado pagos con fecha posterior a la del deceso a ochenta y ocho (88) pensionados fallecidos por valor de $165,1 millones, Incumpli</t>
    </r>
  </si>
  <si>
    <r>
      <rPr>
        <b/>
        <sz val="12"/>
        <rFont val="Arial Narrow"/>
        <family val="2"/>
      </rPr>
      <t>Dirección de Pensiones y Otras Prestaciones</t>
    </r>
    <r>
      <rPr>
        <sz val="12"/>
        <rFont val="Arial Narrow"/>
        <family val="2"/>
      </rPr>
      <t xml:space="preserve"> Subdirección de Pensiones Contributivas</t>
    </r>
  </si>
  <si>
    <t>PLAN DE MEJORAMIENTO DESPUES DEL CIERRE DE HALLAZGOS</t>
  </si>
  <si>
    <t>CUMPLIDAS</t>
  </si>
  <si>
    <t>PLAN DE MEJORAMIENTO ANTES DEL CIERRE DE HALLAZGOS</t>
  </si>
  <si>
    <t>CUMPLIDAS I SEMESTRE</t>
  </si>
  <si>
    <t>CUMPLIDAS III TRIMESTRE</t>
  </si>
  <si>
    <t>CUMPLIDAS IV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</si>
</sst>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5" x14ac:knownFonts="1">
    <font>
      <sz val="11"/>
      <color indexed="8"/>
      <name val="Calibri"/>
      <family val="2"/>
      <scheme val="minor"/>
    </font>
    <font>
      <sz val="11"/>
      <color theme="1"/>
      <name val="Calibri"/>
      <family val="2"/>
      <scheme val="minor"/>
    </font>
    <font>
      <sz val="11"/>
      <color theme="1"/>
      <name val="Calibri"/>
      <family val="2"/>
      <scheme val="minor"/>
    </font>
    <font>
      <sz val="11"/>
      <color indexed="8"/>
      <name val="Calibri"/>
      <family val="2"/>
      <scheme val="minor"/>
    </font>
    <font>
      <sz val="12"/>
      <color indexed="8"/>
      <name val="Arial Narrow"/>
      <family val="2"/>
    </font>
    <font>
      <b/>
      <sz val="12"/>
      <color indexed="9"/>
      <name val="Arial Narrow"/>
      <family val="2"/>
    </font>
    <font>
      <b/>
      <sz val="12"/>
      <color indexed="8"/>
      <name val="Arial Narrow"/>
      <family val="2"/>
    </font>
    <font>
      <sz val="12"/>
      <color theme="1"/>
      <name val="Arial Narrow"/>
      <family val="2"/>
    </font>
    <font>
      <b/>
      <sz val="18"/>
      <color indexed="8"/>
      <name val="Arial Narrow"/>
      <family val="2"/>
    </font>
    <font>
      <sz val="12"/>
      <name val="Arial Narrow"/>
      <family val="2"/>
    </font>
    <font>
      <b/>
      <sz val="14"/>
      <color indexed="9"/>
      <name val="Arial Narrow"/>
      <family val="2"/>
    </font>
    <font>
      <b/>
      <sz val="14"/>
      <color indexed="8"/>
      <name val="Arial Narrow"/>
      <family val="2"/>
    </font>
    <font>
      <b/>
      <sz val="18"/>
      <color rgb="FFFF0000"/>
      <name val="Arial Narrow"/>
      <family val="2"/>
    </font>
    <font>
      <b/>
      <sz val="12"/>
      <color theme="1"/>
      <name val="Arial Narrow"/>
      <family val="2"/>
    </font>
    <font>
      <b/>
      <sz val="16"/>
      <color indexed="8"/>
      <name val="Arial Narrow"/>
      <family val="2"/>
    </font>
    <font>
      <sz val="11"/>
      <color indexed="8"/>
      <name val="Arial Narrow"/>
      <family val="2"/>
    </font>
    <font>
      <b/>
      <sz val="12"/>
      <name val="Arial Narrow"/>
      <family val="2"/>
    </font>
    <font>
      <b/>
      <sz val="18"/>
      <color theme="1"/>
      <name val="Arial Narrow"/>
      <family val="2"/>
    </font>
    <font>
      <sz val="12"/>
      <color rgb="FF000000"/>
      <name val="Arial Narrow"/>
      <family val="2"/>
    </font>
    <font>
      <sz val="12"/>
      <color rgb="FFFF0000"/>
      <name val="Arial Narrow"/>
      <family val="2"/>
    </font>
    <font>
      <sz val="11"/>
      <color theme="1"/>
      <name val="Arial Narrow"/>
      <family val="2"/>
    </font>
    <font>
      <sz val="10"/>
      <name val="Arial Narrow"/>
      <family val="2"/>
    </font>
    <font>
      <b/>
      <sz val="10"/>
      <color indexed="9"/>
      <name val="Arial Narrow"/>
      <family val="2"/>
    </font>
    <font>
      <b/>
      <sz val="10"/>
      <name val="Arial Narrow"/>
      <family val="2"/>
    </font>
    <font>
      <b/>
      <i/>
      <sz val="12"/>
      <name val="Arial Narrow"/>
      <family val="2"/>
    </font>
  </fonts>
  <fills count="10">
    <fill>
      <patternFill patternType="none"/>
    </fill>
    <fill>
      <patternFill patternType="gray125"/>
    </fill>
    <fill>
      <patternFill patternType="solid">
        <fgColor indexed="54"/>
      </patternFill>
    </fill>
    <fill>
      <patternFill patternType="solid">
        <fgColor indexed="9"/>
      </patternFill>
    </fill>
    <fill>
      <patternFill patternType="solid">
        <fgColor theme="8"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FF"/>
        <bgColor indexed="64"/>
      </patternFill>
    </fill>
    <fill>
      <patternFill patternType="solid">
        <fgColor theme="7"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medium">
        <color rgb="FFFF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4">
    <xf numFmtId="0" fontId="0" fillId="0" borderId="0"/>
    <xf numFmtId="0" fontId="2" fillId="0" borderId="0"/>
    <xf numFmtId="9" fontId="3" fillId="0" borderId="0" applyFont="0" applyFill="0" applyBorder="0" applyAlignment="0" applyProtection="0"/>
    <xf numFmtId="0" fontId="1" fillId="0" borderId="0"/>
  </cellStyleXfs>
  <cellXfs count="174">
    <xf numFmtId="0" fontId="0" fillId="0" borderId="0" xfId="0"/>
    <xf numFmtId="0" fontId="4" fillId="0" borderId="0" xfId="0" applyFont="1" applyAlignment="1">
      <alignment horizontal="center" wrapText="1"/>
    </xf>
    <xf numFmtId="9" fontId="6" fillId="5" borderId="0" xfId="2" applyFont="1" applyFill="1" applyBorder="1" applyAlignment="1">
      <alignment horizontal="center" vertical="center" wrapText="1"/>
    </xf>
    <xf numFmtId="0" fontId="4" fillId="5" borderId="0" xfId="0" applyFont="1" applyFill="1" applyBorder="1" applyAlignment="1">
      <alignment wrapText="1"/>
    </xf>
    <xf numFmtId="0" fontId="4" fillId="5" borderId="0" xfId="0" applyFont="1" applyFill="1" applyBorder="1" applyAlignment="1">
      <alignment horizontal="center" vertical="center" wrapText="1"/>
    </xf>
    <xf numFmtId="0" fontId="4" fillId="5" borderId="0" xfId="0" applyFont="1" applyFill="1" applyBorder="1" applyAlignment="1">
      <alignment horizontal="center" wrapText="1"/>
    </xf>
    <xf numFmtId="0" fontId="4" fillId="0" borderId="0" xfId="0" applyFont="1" applyAlignment="1">
      <alignment wrapText="1"/>
    </xf>
    <xf numFmtId="0" fontId="4" fillId="5" borderId="0" xfId="0" applyFont="1" applyFill="1" applyAlignment="1">
      <alignment wrapText="1"/>
    </xf>
    <xf numFmtId="0" fontId="5" fillId="2" borderId="1"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4" fillId="7" borderId="1" xfId="0" applyFont="1" applyFill="1" applyBorder="1" applyAlignment="1" applyProtection="1">
      <alignment horizontal="center" vertical="top" wrapText="1"/>
      <protection locked="0"/>
    </xf>
    <xf numFmtId="164" fontId="4" fillId="7" borderId="1" xfId="0" applyNumberFormat="1" applyFont="1" applyFill="1" applyBorder="1" applyAlignment="1" applyProtection="1">
      <alignment horizontal="center" vertical="top" wrapText="1"/>
      <protection locked="0"/>
    </xf>
    <xf numFmtId="1" fontId="4" fillId="7" borderId="1" xfId="0" applyNumberFormat="1" applyFont="1" applyFill="1" applyBorder="1" applyAlignment="1" applyProtection="1">
      <alignment horizontal="center" vertical="top" wrapText="1"/>
      <protection locked="0"/>
    </xf>
    <xf numFmtId="0" fontId="9" fillId="7" borderId="1" xfId="0" applyFont="1" applyFill="1" applyBorder="1" applyAlignment="1">
      <alignment horizontal="left" vertical="top" wrapText="1"/>
    </xf>
    <xf numFmtId="0" fontId="4" fillId="6" borderId="0" xfId="0" applyFont="1" applyFill="1" applyAlignment="1">
      <alignment wrapText="1"/>
    </xf>
    <xf numFmtId="0" fontId="4" fillId="7" borderId="1" xfId="0" applyFont="1" applyFill="1" applyBorder="1" applyAlignment="1">
      <alignment horizontal="left" vertical="top" wrapText="1"/>
    </xf>
    <xf numFmtId="0" fontId="6" fillId="5" borderId="0" xfId="0" applyFont="1" applyFill="1" applyBorder="1" applyAlignment="1">
      <alignment horizontal="center" vertical="center" wrapText="1"/>
    </xf>
    <xf numFmtId="0" fontId="12" fillId="5" borderId="0" xfId="0" applyFont="1" applyFill="1" applyAlignment="1">
      <alignment horizontal="center" vertical="center" wrapText="1"/>
    </xf>
    <xf numFmtId="0" fontId="1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5" fillId="0" borderId="0" xfId="0" applyFont="1" applyAlignment="1">
      <alignment horizontal="center" vertical="center" wrapText="1"/>
    </xf>
    <xf numFmtId="0" fontId="16" fillId="5" borderId="1" xfId="0" applyFont="1" applyFill="1" applyBorder="1" applyAlignment="1">
      <alignment vertical="top" wrapText="1"/>
    </xf>
    <xf numFmtId="0" fontId="9" fillId="7" borderId="1" xfId="0" applyFont="1" applyFill="1" applyBorder="1" applyAlignment="1">
      <alignment vertical="top" wrapText="1"/>
    </xf>
    <xf numFmtId="0" fontId="4" fillId="7" borderId="1" xfId="0" applyFont="1" applyFill="1" applyBorder="1" applyAlignment="1">
      <alignment vertical="top" wrapText="1"/>
    </xf>
    <xf numFmtId="0" fontId="6" fillId="0" borderId="0" xfId="0" applyFont="1" applyAlignment="1">
      <alignment horizontal="center" wrapText="1"/>
    </xf>
    <xf numFmtId="0" fontId="4" fillId="5" borderId="0" xfId="0" applyFont="1" applyFill="1" applyAlignment="1">
      <alignment vertical="top" wrapText="1"/>
    </xf>
    <xf numFmtId="0" fontId="4" fillId="5" borderId="0" xfId="0" applyFont="1" applyFill="1" applyBorder="1" applyAlignment="1">
      <alignment vertical="top" wrapText="1"/>
    </xf>
    <xf numFmtId="0" fontId="4" fillId="6" borderId="1" xfId="0" applyFont="1" applyFill="1" applyBorder="1" applyAlignment="1">
      <alignment vertical="top" wrapText="1"/>
    </xf>
    <xf numFmtId="0" fontId="12" fillId="5" borderId="0" xfId="0" applyFont="1" applyFill="1" applyAlignment="1">
      <alignment horizontal="center" vertical="center" wrapText="1"/>
    </xf>
    <xf numFmtId="0" fontId="9" fillId="6" borderId="1" xfId="0" applyFont="1" applyFill="1" applyBorder="1" applyAlignment="1">
      <alignment horizontal="left" vertical="top" wrapText="1"/>
    </xf>
    <xf numFmtId="0" fontId="14" fillId="0" borderId="0" xfId="0" applyFont="1" applyFill="1" applyBorder="1" applyAlignment="1">
      <alignment horizontal="center" vertical="center" wrapText="1"/>
    </xf>
    <xf numFmtId="9" fontId="14" fillId="0" borderId="0" xfId="2" applyFont="1" applyFill="1" applyBorder="1" applyAlignment="1">
      <alignment horizontal="center" wrapText="1"/>
    </xf>
    <xf numFmtId="0" fontId="9" fillId="0" borderId="1" xfId="0" applyFont="1" applyBorder="1" applyAlignment="1">
      <alignment horizontal="left" vertical="top" wrapText="1"/>
    </xf>
    <xf numFmtId="0" fontId="18" fillId="0" borderId="1" xfId="0" applyFont="1" applyBorder="1" applyAlignment="1">
      <alignment vertical="top" wrapText="1"/>
    </xf>
    <xf numFmtId="0" fontId="4" fillId="5" borderId="2" xfId="0" applyFont="1" applyFill="1" applyBorder="1" applyAlignment="1">
      <alignment wrapText="1"/>
    </xf>
    <xf numFmtId="0" fontId="4" fillId="0" borderId="2" xfId="0" applyFont="1" applyBorder="1" applyAlignment="1">
      <alignment wrapText="1"/>
    </xf>
    <xf numFmtId="0" fontId="12" fillId="5" borderId="0" xfId="0" applyFont="1" applyFill="1" applyAlignment="1">
      <alignment horizontal="center" vertical="center" wrapText="1"/>
    </xf>
    <xf numFmtId="14" fontId="9" fillId="5" borderId="1" xfId="0" applyNumberFormat="1" applyFont="1" applyFill="1" applyBorder="1" applyAlignment="1">
      <alignment horizontal="center" vertical="top" wrapText="1"/>
    </xf>
    <xf numFmtId="14" fontId="7" fillId="5" borderId="1" xfId="0" applyNumberFormat="1" applyFont="1" applyFill="1" applyBorder="1" applyAlignment="1">
      <alignment horizontal="center" vertical="top" wrapText="1"/>
    </xf>
    <xf numFmtId="14" fontId="9" fillId="0" borderId="1" xfId="0" applyNumberFormat="1" applyFont="1" applyBorder="1" applyAlignment="1">
      <alignment horizontal="center" vertical="top" wrapText="1"/>
    </xf>
    <xf numFmtId="14" fontId="18" fillId="8" borderId="1" xfId="0" applyNumberFormat="1" applyFont="1" applyFill="1" applyBorder="1" applyAlignment="1">
      <alignment horizontal="center" vertical="top" wrapText="1"/>
    </xf>
    <xf numFmtId="0" fontId="9" fillId="5" borderId="1" xfId="0" applyFont="1" applyFill="1" applyBorder="1" applyAlignment="1">
      <alignment horizontal="center" vertical="top" wrapText="1"/>
    </xf>
    <xf numFmtId="0" fontId="7" fillId="5" borderId="1" xfId="0" applyFont="1" applyFill="1" applyBorder="1" applyAlignment="1">
      <alignment horizontal="center" vertical="top" wrapText="1"/>
    </xf>
    <xf numFmtId="0" fontId="9" fillId="0" borderId="1" xfId="0" applyFont="1" applyBorder="1" applyAlignment="1">
      <alignment horizontal="center" vertical="top" wrapText="1"/>
    </xf>
    <xf numFmtId="0" fontId="4" fillId="0" borderId="1" xfId="0" applyFont="1" applyBorder="1" applyAlignment="1">
      <alignment horizontal="center" vertical="top" wrapText="1"/>
    </xf>
    <xf numFmtId="0" fontId="4" fillId="0" borderId="1" xfId="0" applyFont="1" applyBorder="1" applyAlignment="1">
      <alignment horizontal="center" vertical="top"/>
    </xf>
    <xf numFmtId="0" fontId="4" fillId="6" borderId="1" xfId="0" applyFont="1" applyFill="1" applyBorder="1" applyAlignment="1">
      <alignment wrapText="1"/>
    </xf>
    <xf numFmtId="0" fontId="17" fillId="6" borderId="1" xfId="0" applyFont="1" applyFill="1" applyBorder="1" applyAlignment="1">
      <alignment horizontal="center" vertical="center"/>
    </xf>
    <xf numFmtId="0" fontId="7" fillId="6" borderId="1" xfId="1" applyFont="1" applyFill="1" applyBorder="1" applyAlignment="1">
      <alignment horizontal="left" vertical="top" wrapText="1"/>
    </xf>
    <xf numFmtId="0" fontId="4" fillId="5" borderId="1" xfId="0" applyFont="1" applyFill="1" applyBorder="1" applyAlignment="1">
      <alignment wrapText="1"/>
    </xf>
    <xf numFmtId="14" fontId="5" fillId="2" borderId="1" xfId="0" applyNumberFormat="1" applyFont="1" applyFill="1" applyBorder="1" applyAlignment="1">
      <alignment horizontal="center" vertical="center" wrapText="1"/>
    </xf>
    <xf numFmtId="0" fontId="18" fillId="7" borderId="1" xfId="0" applyFont="1" applyFill="1" applyBorder="1" applyAlignment="1">
      <alignment vertical="center" wrapText="1"/>
    </xf>
    <xf numFmtId="0" fontId="18" fillId="6" borderId="1" xfId="0" applyFont="1" applyFill="1" applyBorder="1" applyAlignment="1">
      <alignment vertical="center" wrapText="1"/>
    </xf>
    <xf numFmtId="0" fontId="12" fillId="5" borderId="0" xfId="0" applyFont="1" applyFill="1" applyAlignment="1">
      <alignment horizontal="center" vertical="center" wrapText="1"/>
    </xf>
    <xf numFmtId="0" fontId="7" fillId="0" borderId="0" xfId="0" applyFont="1" applyAlignment="1">
      <alignment horizontal="justify" vertical="top" wrapText="1"/>
    </xf>
    <xf numFmtId="0" fontId="13" fillId="0" borderId="0" xfId="0" applyFont="1" applyFill="1" applyBorder="1" applyAlignment="1">
      <alignment horizontal="justify" vertical="top" wrapText="1"/>
    </xf>
    <xf numFmtId="0" fontId="13" fillId="5" borderId="0" xfId="0" applyFont="1" applyFill="1" applyBorder="1" applyAlignment="1">
      <alignment horizontal="justify" vertical="top" wrapText="1"/>
    </xf>
    <xf numFmtId="0" fontId="7" fillId="5" borderId="0" xfId="0" applyFont="1" applyFill="1" applyBorder="1" applyAlignment="1">
      <alignment horizontal="justify" vertical="top" wrapText="1"/>
    </xf>
    <xf numFmtId="0" fontId="7" fillId="7" borderId="1" xfId="0" applyFont="1" applyFill="1" applyBorder="1" applyAlignment="1" applyProtection="1">
      <alignment horizontal="justify" vertical="top" wrapText="1"/>
      <protection locked="0"/>
    </xf>
    <xf numFmtId="0" fontId="13" fillId="0" borderId="0" xfId="0" applyFont="1" applyAlignment="1">
      <alignment horizontal="justify" vertical="top"/>
    </xf>
    <xf numFmtId="0" fontId="9" fillId="0" borderId="1" xfId="0" applyFont="1" applyFill="1" applyBorder="1" applyAlignment="1">
      <alignment vertical="top" wrapText="1"/>
    </xf>
    <xf numFmtId="0" fontId="9" fillId="0" borderId="1" xfId="0" applyFont="1" applyFill="1" applyBorder="1" applyAlignment="1">
      <alignment horizontal="left" vertical="top" wrapText="1"/>
    </xf>
    <xf numFmtId="0" fontId="4" fillId="5" borderId="1" xfId="0" applyFont="1" applyFill="1" applyBorder="1" applyAlignment="1" applyProtection="1">
      <alignment horizontal="center" vertical="top" wrapText="1"/>
      <protection locked="0"/>
    </xf>
    <xf numFmtId="164" fontId="4" fillId="5" borderId="1" xfId="0" applyNumberFormat="1" applyFont="1" applyFill="1" applyBorder="1" applyAlignment="1" applyProtection="1">
      <alignment horizontal="center" vertical="top" wrapText="1"/>
      <protection locked="0"/>
    </xf>
    <xf numFmtId="1" fontId="4" fillId="5" borderId="1" xfId="0" applyNumberFormat="1" applyFont="1" applyFill="1" applyBorder="1" applyAlignment="1" applyProtection="1">
      <alignment horizontal="center" vertical="top" wrapText="1"/>
      <protection locked="0"/>
    </xf>
    <xf numFmtId="0" fontId="4" fillId="5" borderId="1" xfId="0" applyFont="1" applyFill="1" applyBorder="1" applyAlignment="1">
      <alignment vertical="top" wrapText="1"/>
    </xf>
    <xf numFmtId="0" fontId="4" fillId="5" borderId="1" xfId="0" applyFont="1" applyFill="1" applyBorder="1" applyAlignment="1">
      <alignment horizontal="left" vertical="top" wrapText="1"/>
    </xf>
    <xf numFmtId="0" fontId="4" fillId="6" borderId="1" xfId="0" applyFont="1" applyFill="1" applyBorder="1" applyAlignment="1">
      <alignment vertical="center" wrapText="1"/>
    </xf>
    <xf numFmtId="0" fontId="4" fillId="7" borderId="1" xfId="0" applyFont="1" applyFill="1" applyBorder="1" applyAlignment="1">
      <alignment wrapText="1"/>
    </xf>
    <xf numFmtId="0" fontId="16" fillId="7" borderId="1" xfId="0" applyFont="1" applyFill="1" applyBorder="1" applyAlignment="1">
      <alignment horizontal="left" vertical="top" wrapText="1"/>
    </xf>
    <xf numFmtId="0" fontId="7" fillId="7" borderId="1" xfId="0" applyFont="1" applyFill="1" applyBorder="1" applyAlignment="1" applyProtection="1">
      <alignment vertical="top" wrapText="1"/>
      <protection locked="0"/>
    </xf>
    <xf numFmtId="1" fontId="16" fillId="5" borderId="1" xfId="0" applyNumberFormat="1" applyFont="1" applyFill="1" applyBorder="1" applyAlignment="1">
      <alignment horizontal="center" vertical="top" wrapText="1"/>
    </xf>
    <xf numFmtId="1" fontId="9" fillId="0" borderId="1" xfId="0" applyNumberFormat="1" applyFont="1" applyFill="1" applyBorder="1" applyAlignment="1">
      <alignment horizontal="center" vertical="top" wrapText="1"/>
    </xf>
    <xf numFmtId="1" fontId="7" fillId="0" borderId="1" xfId="0" applyNumberFormat="1" applyFont="1" applyFill="1" applyBorder="1" applyAlignment="1">
      <alignment horizontal="center" vertical="top" wrapText="1"/>
    </xf>
    <xf numFmtId="0" fontId="21" fillId="5" borderId="0" xfId="0" applyFont="1" applyFill="1" applyAlignment="1">
      <alignment horizontal="center" wrapText="1"/>
    </xf>
    <xf numFmtId="0" fontId="21" fillId="5" borderId="0" xfId="0" applyFont="1" applyFill="1" applyBorder="1" applyAlignment="1">
      <alignment horizontal="center" wrapText="1"/>
    </xf>
    <xf numFmtId="0" fontId="22" fillId="2" borderId="1" xfId="0" applyFont="1" applyFill="1" applyBorder="1" applyAlignment="1">
      <alignment horizontal="center" vertical="center" wrapText="1"/>
    </xf>
    <xf numFmtId="0" fontId="23" fillId="0" borderId="1" xfId="0" applyFont="1" applyBorder="1" applyAlignment="1">
      <alignment horizontal="center" vertical="center"/>
    </xf>
    <xf numFmtId="0" fontId="23" fillId="0" borderId="1" xfId="0" applyFont="1" applyFill="1" applyBorder="1" applyAlignment="1">
      <alignment horizontal="center" vertical="center"/>
    </xf>
    <xf numFmtId="0" fontId="23" fillId="6" borderId="1" xfId="0" applyFont="1" applyFill="1" applyBorder="1" applyAlignment="1">
      <alignment horizontal="center" vertical="center"/>
    </xf>
    <xf numFmtId="0" fontId="23" fillId="7" borderId="1" xfId="0" applyFont="1" applyFill="1" applyBorder="1" applyAlignment="1">
      <alignment horizontal="center" vertical="center"/>
    </xf>
    <xf numFmtId="0" fontId="12" fillId="5" borderId="0" xfId="0" applyFont="1" applyFill="1" applyAlignment="1">
      <alignment horizontal="center" vertical="center" wrapText="1"/>
    </xf>
    <xf numFmtId="0" fontId="4" fillId="5" borderId="1" xfId="0" applyFont="1" applyFill="1" applyBorder="1" applyAlignment="1" applyProtection="1">
      <alignment horizontal="left" vertical="top" wrapText="1"/>
      <protection locked="0"/>
    </xf>
    <xf numFmtId="0" fontId="7" fillId="5" borderId="1" xfId="0" applyFont="1" applyFill="1" applyBorder="1" applyAlignment="1">
      <alignment vertical="top" wrapText="1"/>
    </xf>
    <xf numFmtId="0" fontId="9" fillId="5" borderId="1" xfId="0" applyFont="1" applyFill="1" applyBorder="1" applyAlignment="1">
      <alignment vertical="top" wrapText="1"/>
    </xf>
    <xf numFmtId="0" fontId="7" fillId="0" borderId="1" xfId="0" applyFont="1" applyFill="1" applyBorder="1" applyAlignment="1">
      <alignment vertical="top" wrapText="1"/>
    </xf>
    <xf numFmtId="0" fontId="4" fillId="5" borderId="1" xfId="0" applyFont="1" applyFill="1" applyBorder="1" applyAlignment="1" applyProtection="1">
      <alignment vertical="top" wrapText="1"/>
      <protection locked="0"/>
    </xf>
    <xf numFmtId="0" fontId="9" fillId="0" borderId="1" xfId="0" applyFont="1" applyBorder="1" applyAlignment="1">
      <alignment vertical="top" wrapText="1"/>
    </xf>
    <xf numFmtId="0" fontId="4" fillId="0" borderId="1" xfId="0" applyFont="1" applyBorder="1" applyAlignment="1">
      <alignment vertical="top" wrapText="1"/>
    </xf>
    <xf numFmtId="0" fontId="9" fillId="9" borderId="1" xfId="0" applyFont="1" applyFill="1" applyBorder="1" applyAlignment="1">
      <alignment horizontal="left" vertical="top" wrapText="1"/>
    </xf>
    <xf numFmtId="0" fontId="23" fillId="9" borderId="1" xfId="0" applyFont="1" applyFill="1" applyBorder="1" applyAlignment="1">
      <alignment horizontal="center" vertical="center"/>
    </xf>
    <xf numFmtId="0" fontId="9" fillId="9" borderId="1" xfId="0" applyFont="1" applyFill="1" applyBorder="1" applyAlignment="1">
      <alignment wrapText="1"/>
    </xf>
    <xf numFmtId="0" fontId="4" fillId="9" borderId="1" xfId="0" applyFont="1" applyFill="1" applyBorder="1" applyAlignment="1">
      <alignment wrapText="1"/>
    </xf>
    <xf numFmtId="0" fontId="7" fillId="9" borderId="1" xfId="0" applyFont="1" applyFill="1" applyBorder="1" applyAlignment="1">
      <alignment horizontal="left" vertical="top" wrapText="1"/>
    </xf>
    <xf numFmtId="14" fontId="4" fillId="9" borderId="1" xfId="0" applyNumberFormat="1" applyFont="1" applyFill="1" applyBorder="1" applyAlignment="1">
      <alignment wrapText="1"/>
    </xf>
    <xf numFmtId="0" fontId="7" fillId="5" borderId="1" xfId="0" applyFont="1" applyFill="1" applyBorder="1" applyAlignment="1">
      <alignment vertical="top" wrapText="1"/>
    </xf>
    <xf numFmtId="0" fontId="9" fillId="5" borderId="1" xfId="0" applyFont="1" applyFill="1" applyBorder="1" applyAlignment="1">
      <alignment vertical="top" wrapText="1"/>
    </xf>
    <xf numFmtId="0" fontId="4" fillId="5" borderId="1" xfId="0" applyFont="1" applyFill="1" applyBorder="1" applyAlignment="1" applyProtection="1">
      <alignment horizontal="left" vertical="top" wrapText="1"/>
      <protection locked="0"/>
    </xf>
    <xf numFmtId="0" fontId="4" fillId="5" borderId="1" xfId="0" applyFont="1" applyFill="1" applyBorder="1" applyAlignment="1" applyProtection="1">
      <alignment vertical="top" wrapText="1"/>
      <protection locked="0"/>
    </xf>
    <xf numFmtId="0" fontId="9" fillId="5" borderId="1" xfId="0" applyFont="1" applyFill="1" applyBorder="1" applyAlignment="1">
      <alignment horizontal="justify" vertical="top" wrapText="1"/>
    </xf>
    <xf numFmtId="0" fontId="7" fillId="5" borderId="1" xfId="1" applyFont="1" applyFill="1" applyBorder="1" applyAlignment="1">
      <alignment horizontal="left" vertical="top" wrapText="1"/>
    </xf>
    <xf numFmtId="0" fontId="9" fillId="5" borderId="1" xfId="0" applyFont="1" applyFill="1" applyBorder="1" applyAlignment="1">
      <alignment horizontal="left" vertical="top" wrapText="1"/>
    </xf>
    <xf numFmtId="0" fontId="23" fillId="5" borderId="1" xfId="0" applyFont="1" applyFill="1" applyBorder="1" applyAlignment="1">
      <alignment horizontal="center" vertical="center"/>
    </xf>
    <xf numFmtId="14" fontId="4" fillId="5" borderId="1" xfId="0" applyNumberFormat="1" applyFont="1" applyFill="1" applyBorder="1" applyAlignment="1">
      <alignment wrapText="1"/>
    </xf>
    <xf numFmtId="0" fontId="4" fillId="0" borderId="1" xfId="0" applyFont="1" applyBorder="1" applyAlignment="1">
      <alignment vertical="top" wrapText="1"/>
    </xf>
    <xf numFmtId="0" fontId="6" fillId="5" borderId="1" xfId="0" applyFont="1" applyFill="1" applyBorder="1" applyAlignment="1" applyProtection="1">
      <alignment horizontal="center" vertical="top" wrapText="1"/>
      <protection locked="0"/>
    </xf>
    <xf numFmtId="0" fontId="16" fillId="5" borderId="1" xfId="0" applyFont="1" applyFill="1" applyBorder="1" applyAlignment="1">
      <alignment horizontal="center" vertical="top" wrapText="1"/>
    </xf>
    <xf numFmtId="0" fontId="9" fillId="7" borderId="1" xfId="0" applyFont="1" applyFill="1" applyBorder="1" applyAlignment="1" applyProtection="1">
      <alignment vertical="top" wrapText="1"/>
      <protection locked="0"/>
    </xf>
    <xf numFmtId="0" fontId="9" fillId="7" borderId="1" xfId="0" applyFont="1" applyFill="1" applyBorder="1" applyAlignment="1" applyProtection="1">
      <alignment horizontal="center" vertical="top" wrapText="1"/>
      <protection locked="0"/>
    </xf>
    <xf numFmtId="164" fontId="9" fillId="7" borderId="1" xfId="0" applyNumberFormat="1" applyFont="1" applyFill="1" applyBorder="1" applyAlignment="1" applyProtection="1">
      <alignment horizontal="center" vertical="top" wrapText="1"/>
      <protection locked="0"/>
    </xf>
    <xf numFmtId="1" fontId="9" fillId="7" borderId="1" xfId="0" applyNumberFormat="1" applyFont="1" applyFill="1" applyBorder="1" applyAlignment="1" applyProtection="1">
      <alignment horizontal="center" vertical="top" wrapText="1"/>
      <protection locked="0"/>
    </xf>
    <xf numFmtId="0" fontId="9" fillId="7" borderId="1" xfId="0" applyFont="1" applyFill="1" applyBorder="1" applyAlignment="1" applyProtection="1">
      <alignment horizontal="justify" vertical="top" wrapText="1"/>
      <protection locked="0"/>
    </xf>
    <xf numFmtId="0" fontId="4" fillId="0" borderId="1" xfId="0" applyFont="1" applyBorder="1" applyAlignment="1">
      <alignment vertical="top" wrapText="1"/>
    </xf>
    <xf numFmtId="0" fontId="14" fillId="4" borderId="1" xfId="0" applyFont="1" applyFill="1" applyBorder="1" applyAlignment="1">
      <alignment horizontal="center" vertical="center" wrapText="1"/>
    </xf>
    <xf numFmtId="0" fontId="14" fillId="7" borderId="1" xfId="0" applyFont="1" applyFill="1" applyBorder="1" applyAlignment="1">
      <alignment horizontal="center" vertical="center" wrapText="1"/>
    </xf>
    <xf numFmtId="9" fontId="14" fillId="7" borderId="1" xfId="2" applyFont="1" applyFill="1" applyBorder="1" applyAlignment="1">
      <alignment horizontal="center" vertical="center" wrapText="1"/>
    </xf>
    <xf numFmtId="0" fontId="14" fillId="0" borderId="1" xfId="0" applyFont="1" applyBorder="1" applyAlignment="1">
      <alignment horizontal="center" vertical="center" wrapText="1"/>
    </xf>
    <xf numFmtId="9" fontId="14" fillId="5" borderId="1" xfId="2" applyFont="1" applyFill="1" applyBorder="1" applyAlignment="1">
      <alignment horizontal="center" vertical="center" wrapText="1"/>
    </xf>
    <xf numFmtId="9" fontId="14" fillId="4" borderId="1" xfId="2" applyFont="1" applyFill="1" applyBorder="1" applyAlignment="1">
      <alignment horizontal="center" wrapText="1"/>
    </xf>
    <xf numFmtId="0" fontId="9" fillId="7" borderId="1" xfId="0" applyFont="1" applyFill="1" applyBorder="1" applyAlignment="1">
      <alignment horizontal="center" vertical="top" wrapText="1"/>
    </xf>
    <xf numFmtId="14" fontId="9" fillId="7" borderId="1" xfId="0" applyNumberFormat="1" applyFont="1" applyFill="1" applyBorder="1" applyAlignment="1">
      <alignment horizontal="center" vertical="top" wrapText="1"/>
    </xf>
    <xf numFmtId="1" fontId="9" fillId="7" borderId="1" xfId="0" applyNumberFormat="1" applyFont="1" applyFill="1" applyBorder="1" applyAlignment="1">
      <alignment horizontal="center" vertical="top" wrapText="1"/>
    </xf>
    <xf numFmtId="1" fontId="16" fillId="7" borderId="1" xfId="0" applyNumberFormat="1" applyFont="1" applyFill="1" applyBorder="1" applyAlignment="1">
      <alignment horizontal="center" vertical="top" wrapText="1"/>
    </xf>
    <xf numFmtId="0" fontId="9" fillId="7" borderId="1" xfId="0" applyFont="1" applyFill="1" applyBorder="1" applyAlignment="1">
      <alignment horizontal="justify" vertical="top" wrapText="1"/>
    </xf>
    <xf numFmtId="0" fontId="7" fillId="7" borderId="1" xfId="0" applyFont="1" applyFill="1" applyBorder="1" applyAlignment="1">
      <alignment vertical="top" wrapText="1"/>
    </xf>
    <xf numFmtId="0" fontId="7" fillId="7" borderId="1" xfId="0" applyFont="1" applyFill="1" applyBorder="1" applyAlignment="1">
      <alignment horizontal="center" vertical="top" wrapText="1"/>
    </xf>
    <xf numFmtId="14" fontId="7" fillId="7" borderId="1" xfId="0" applyNumberFormat="1" applyFont="1" applyFill="1" applyBorder="1" applyAlignment="1">
      <alignment horizontal="center" vertical="top" wrapText="1"/>
    </xf>
    <xf numFmtId="1" fontId="7" fillId="7" borderId="1" xfId="0" applyNumberFormat="1" applyFont="1" applyFill="1" applyBorder="1" applyAlignment="1">
      <alignment horizontal="center" vertical="top" wrapText="1"/>
    </xf>
    <xf numFmtId="0" fontId="7" fillId="7" borderId="1" xfId="0" applyFont="1" applyFill="1" applyBorder="1" applyAlignment="1">
      <alignment horizontal="justify" vertical="top" wrapText="1"/>
    </xf>
    <xf numFmtId="0" fontId="16" fillId="7" borderId="1" xfId="0" applyFont="1" applyFill="1" applyBorder="1" applyAlignment="1">
      <alignment vertical="top" wrapText="1"/>
    </xf>
    <xf numFmtId="0" fontId="7" fillId="7" borderId="1" xfId="1" applyFont="1" applyFill="1" applyBorder="1" applyAlignment="1">
      <alignment horizontal="left" vertical="top" wrapText="1"/>
    </xf>
    <xf numFmtId="0" fontId="13" fillId="7" borderId="1" xfId="1" applyFont="1" applyFill="1" applyBorder="1" applyAlignment="1">
      <alignment horizontal="left" vertical="top" wrapText="1"/>
    </xf>
    <xf numFmtId="0" fontId="4" fillId="7" borderId="1" xfId="0" applyFont="1" applyFill="1" applyBorder="1" applyAlignment="1">
      <alignment horizontal="justify" vertical="top"/>
    </xf>
    <xf numFmtId="0" fontId="9" fillId="7" borderId="1" xfId="0" applyFont="1" applyFill="1" applyBorder="1" applyAlignment="1">
      <alignment horizontal="justify" vertical="top"/>
    </xf>
    <xf numFmtId="0" fontId="9" fillId="7" borderId="1" xfId="0" applyFont="1" applyFill="1" applyBorder="1" applyAlignment="1" applyProtection="1">
      <alignment horizontal="left" vertical="top" wrapText="1"/>
      <protection locked="0"/>
    </xf>
    <xf numFmtId="0" fontId="12" fillId="5" borderId="0" xfId="0" applyFont="1" applyFill="1" applyAlignment="1">
      <alignment horizontal="center" vertical="center" wrapText="1"/>
    </xf>
    <xf numFmtId="0" fontId="9" fillId="0" borderId="1" xfId="0" applyFont="1" applyBorder="1" applyAlignment="1">
      <alignment vertical="top" wrapText="1"/>
    </xf>
    <xf numFmtId="0" fontId="9" fillId="5" borderId="1" xfId="0" applyFont="1" applyFill="1" applyBorder="1" applyAlignment="1">
      <alignment vertical="top" wrapText="1"/>
    </xf>
    <xf numFmtId="0" fontId="16" fillId="5" borderId="1" xfId="0" applyFont="1" applyFill="1" applyBorder="1" applyAlignment="1">
      <alignment horizontal="center" vertical="top" wrapText="1"/>
    </xf>
    <xf numFmtId="0" fontId="7" fillId="5" borderId="1" xfId="0" applyFont="1" applyFill="1" applyBorder="1" applyAlignment="1">
      <alignment vertical="top" wrapText="1"/>
    </xf>
    <xf numFmtId="0" fontId="4" fillId="0" borderId="1" xfId="0" applyFont="1" applyBorder="1" applyAlignment="1">
      <alignment vertical="top" wrapText="1"/>
    </xf>
    <xf numFmtId="0" fontId="4" fillId="5" borderId="1" xfId="0" applyFont="1" applyFill="1" applyBorder="1" applyAlignment="1">
      <alignment vertical="top" wrapText="1"/>
    </xf>
    <xf numFmtId="0" fontId="13" fillId="5" borderId="1" xfId="0" applyFont="1" applyFill="1" applyBorder="1" applyAlignment="1">
      <alignment horizontal="center" vertical="top" wrapText="1"/>
    </xf>
    <xf numFmtId="0" fontId="13" fillId="5" borderId="1" xfId="0" applyFont="1" applyFill="1" applyBorder="1" applyAlignment="1">
      <alignment vertical="top" wrapText="1"/>
    </xf>
    <xf numFmtId="0" fontId="9" fillId="5" borderId="1" xfId="0" applyFont="1" applyFill="1" applyBorder="1" applyAlignment="1" applyProtection="1">
      <alignment horizontal="left" vertical="top" wrapText="1"/>
      <protection locked="0"/>
    </xf>
    <xf numFmtId="0" fontId="16" fillId="5" borderId="1" xfId="0" applyFont="1" applyFill="1" applyBorder="1" applyAlignment="1" applyProtection="1">
      <alignment horizontal="center" vertical="top" wrapText="1"/>
      <protection locked="0"/>
    </xf>
    <xf numFmtId="0" fontId="6" fillId="5" borderId="1" xfId="0" applyFont="1" applyFill="1" applyBorder="1" applyAlignment="1" applyProtection="1">
      <alignment horizontal="center" vertical="top" wrapText="1"/>
      <protection locked="0"/>
    </xf>
    <xf numFmtId="0" fontId="7" fillId="0" borderId="1" xfId="0" applyFont="1" applyFill="1" applyBorder="1" applyAlignment="1">
      <alignment vertical="top" wrapText="1"/>
    </xf>
    <xf numFmtId="0" fontId="4" fillId="5" borderId="1" xfId="0" applyFont="1" applyFill="1" applyBorder="1" applyAlignment="1" applyProtection="1">
      <alignment horizontal="left" vertical="top" wrapText="1"/>
      <protection locked="0"/>
    </xf>
    <xf numFmtId="0" fontId="13" fillId="0" borderId="3" xfId="0" applyFont="1" applyFill="1" applyBorder="1" applyAlignment="1">
      <alignment vertical="top" wrapText="1"/>
    </xf>
    <xf numFmtId="0" fontId="13" fillId="0" borderId="4" xfId="0" applyFont="1" applyFill="1" applyBorder="1" applyAlignment="1">
      <alignment vertical="top" wrapText="1"/>
    </xf>
    <xf numFmtId="0" fontId="4" fillId="5" borderId="3" xfId="0" applyFont="1" applyFill="1" applyBorder="1" applyAlignment="1" applyProtection="1">
      <alignment horizontal="left" vertical="top" wrapText="1"/>
      <protection locked="0"/>
    </xf>
    <xf numFmtId="0" fontId="4" fillId="5" borderId="4" xfId="0" applyFont="1" applyFill="1" applyBorder="1" applyAlignment="1" applyProtection="1">
      <alignment horizontal="left" vertical="top" wrapText="1"/>
      <protection locked="0"/>
    </xf>
    <xf numFmtId="0" fontId="6" fillId="5" borderId="3" xfId="0" applyFont="1" applyFill="1" applyBorder="1" applyAlignment="1" applyProtection="1">
      <alignment horizontal="center" vertical="top" wrapText="1"/>
      <protection locked="0"/>
    </xf>
    <xf numFmtId="0" fontId="6" fillId="5" borderId="4" xfId="0" applyFont="1" applyFill="1" applyBorder="1" applyAlignment="1" applyProtection="1">
      <alignment horizontal="center" vertical="top" wrapText="1"/>
      <protection locked="0"/>
    </xf>
    <xf numFmtId="0" fontId="13" fillId="0" borderId="1" xfId="0" applyFont="1" applyBorder="1" applyAlignment="1">
      <alignment vertical="top" wrapText="1"/>
    </xf>
    <xf numFmtId="0" fontId="7" fillId="0" borderId="1" xfId="0" applyFont="1" applyBorder="1" applyAlignment="1">
      <alignment vertical="top" wrapText="1"/>
    </xf>
    <xf numFmtId="0" fontId="12" fillId="5" borderId="0" xfId="0" applyFont="1" applyFill="1" applyAlignment="1">
      <alignment horizontal="center" vertical="center" wrapText="1"/>
    </xf>
    <xf numFmtId="0" fontId="13" fillId="0" borderId="1" xfId="0" applyFont="1" applyFill="1" applyBorder="1" applyAlignment="1">
      <alignment vertical="top" wrapText="1"/>
    </xf>
    <xf numFmtId="0" fontId="9" fillId="0" borderId="1" xfId="0" applyFont="1" applyFill="1" applyBorder="1" applyAlignment="1">
      <alignment vertical="top" wrapText="1"/>
    </xf>
    <xf numFmtId="0" fontId="10" fillId="2" borderId="1" xfId="0" applyFont="1" applyFill="1" applyBorder="1" applyAlignment="1">
      <alignment horizontal="center" vertical="center" wrapText="1"/>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lignment horizontal="center" vertical="center" wrapText="1"/>
    </xf>
    <xf numFmtId="0" fontId="4" fillId="0" borderId="0" xfId="0" applyFont="1" applyFill="1" applyBorder="1" applyAlignment="1">
      <alignment horizontal="center" wrapText="1"/>
    </xf>
    <xf numFmtId="164" fontId="8" fillId="3" borderId="1" xfId="0" applyNumberFormat="1" applyFont="1" applyFill="1" applyBorder="1" applyAlignment="1">
      <alignment horizontal="center" vertical="center" wrapText="1"/>
    </xf>
    <xf numFmtId="0" fontId="10" fillId="2" borderId="5" xfId="0" applyFont="1" applyFill="1" applyBorder="1" applyAlignment="1">
      <alignment horizontal="center" vertical="center" wrapText="1"/>
    </xf>
    <xf numFmtId="0" fontId="0" fillId="0" borderId="6" xfId="0" applyBorder="1" applyAlignment="1">
      <alignment horizontal="center" vertical="center" wrapText="1"/>
    </xf>
    <xf numFmtId="0" fontId="4" fillId="5" borderId="0" xfId="0" applyFont="1" applyFill="1" applyAlignment="1">
      <alignment horizontal="center" wrapText="1"/>
    </xf>
    <xf numFmtId="0" fontId="7" fillId="5" borderId="0" xfId="0" applyFont="1" applyFill="1" applyAlignment="1">
      <alignment horizontal="justify" vertical="top" wrapText="1"/>
    </xf>
    <xf numFmtId="9" fontId="14" fillId="5" borderId="3" xfId="2" applyFont="1" applyFill="1" applyBorder="1" applyAlignment="1">
      <alignment horizontal="center" vertical="center" wrapText="1"/>
    </xf>
    <xf numFmtId="0" fontId="14" fillId="6" borderId="1" xfId="0" applyFont="1" applyFill="1" applyBorder="1" applyAlignment="1">
      <alignment horizontal="center" vertical="center" wrapText="1"/>
    </xf>
    <xf numFmtId="9" fontId="14" fillId="5" borderId="7" xfId="2" applyFont="1" applyFill="1" applyBorder="1" applyAlignment="1">
      <alignment horizontal="center" vertical="center" wrapText="1"/>
    </xf>
    <xf numFmtId="0" fontId="14" fillId="9" borderId="1" xfId="0" applyFont="1" applyFill="1" applyBorder="1" applyAlignment="1">
      <alignment horizontal="center" vertical="center" wrapText="1"/>
    </xf>
    <xf numFmtId="0" fontId="0" fillId="0" borderId="4" xfId="0" applyBorder="1" applyAlignment="1">
      <alignment horizontal="center" vertical="center" wrapText="1"/>
    </xf>
  </cellXfs>
  <cellStyles count="4">
    <cellStyle name="Normal" xfId="0" builtinId="0"/>
    <cellStyle name="Normal 3" xfId="1" xr:uid="{00000000-0005-0000-0000-000001000000}"/>
    <cellStyle name="Normal 3 2" xfId="3" xr:uid="{93002DBD-4AF1-4291-AB8A-29A4E6ED453E}"/>
    <cellStyle name="Porcentaje" xfId="2" builtinId="5"/>
  </cellStyles>
  <dxfs count="0"/>
  <tableStyles count="0" defaultTableStyle="TableStyleMedium2" defaultPivotStyle="PivotStyleLight16"/>
  <colors>
    <mruColors>
      <color rgb="FF99FF99"/>
      <color rgb="FFFFFFCC"/>
      <color rgb="FFCCFF99"/>
      <color rgb="FFFFFF99"/>
      <color rgb="FFFF99CC"/>
      <color rgb="FFFF5050"/>
      <color rgb="FFFF7C80"/>
      <color rgb="FF000000"/>
      <color rgb="FFFF99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J70"/>
  <sheetViews>
    <sheetView showGridLines="0" tabSelected="1" zoomScaleNormal="100" workbookViewId="0">
      <selection activeCell="A3" sqref="A3"/>
    </sheetView>
  </sheetViews>
  <sheetFormatPr baseColWidth="10" defaultColWidth="9.1796875" defaultRowHeight="15.5" x14ac:dyDescent="0.35"/>
  <cols>
    <col min="1" max="1" width="18.54296875" style="24" customWidth="1"/>
    <col min="2" max="2" width="68" style="6" customWidth="1"/>
    <col min="3" max="3" width="37.7265625" style="6" customWidth="1"/>
    <col min="4" max="4" width="34.7265625" style="6" customWidth="1"/>
    <col min="5" max="5" width="33.81640625" style="6" customWidth="1"/>
    <col min="6" max="6" width="21.7265625" style="1" customWidth="1"/>
    <col min="7" max="7" width="18.26953125" style="1" customWidth="1"/>
    <col min="8" max="8" width="15.26953125" style="1" customWidth="1"/>
    <col min="9" max="9" width="20.7265625" style="1" bestFit="1" customWidth="1"/>
    <col min="10" max="10" width="13" style="1" customWidth="1"/>
    <col min="11" max="11" width="21.26953125" style="1" customWidth="1"/>
    <col min="12" max="12" width="48.26953125" style="54" customWidth="1"/>
    <col min="13" max="13" width="28.1796875" style="6" customWidth="1"/>
    <col min="14" max="14" width="15.453125" style="25" hidden="1" customWidth="1"/>
    <col min="15" max="15" width="14.26953125" style="7" hidden="1" customWidth="1"/>
    <col min="16" max="16" width="16.54296875" style="74" hidden="1" customWidth="1"/>
    <col min="17" max="17" width="17.26953125" style="7" hidden="1" customWidth="1"/>
    <col min="18" max="18" width="18.453125" style="7" hidden="1" customWidth="1"/>
    <col min="19" max="19" width="19" style="7" hidden="1" customWidth="1"/>
    <col min="20" max="62" width="9.1796875" style="7"/>
    <col min="63" max="16384" width="9.1796875" style="6"/>
  </cols>
  <sheetData>
    <row r="1" spans="1:17" ht="32.5" customHeight="1" x14ac:dyDescent="0.35">
      <c r="A1" s="165" t="s">
        <v>0</v>
      </c>
      <c r="B1" s="166"/>
      <c r="C1" s="160" t="s">
        <v>6</v>
      </c>
      <c r="D1" s="160"/>
      <c r="H1" s="161"/>
      <c r="I1" s="162"/>
      <c r="J1" s="162"/>
      <c r="K1" s="163"/>
      <c r="L1" s="55"/>
    </row>
    <row r="2" spans="1:17" ht="28.5" customHeight="1" x14ac:dyDescent="0.35">
      <c r="A2" s="165" t="s">
        <v>7</v>
      </c>
      <c r="B2" s="166"/>
      <c r="C2" s="164">
        <v>44196</v>
      </c>
      <c r="D2" s="164"/>
      <c r="H2" s="161"/>
      <c r="I2" s="162"/>
      <c r="J2" s="162"/>
      <c r="K2" s="163"/>
      <c r="L2" s="55"/>
    </row>
    <row r="3" spans="1:17" s="3" customFormat="1" ht="14.25" customHeight="1" x14ac:dyDescent="0.35">
      <c r="A3" s="16"/>
      <c r="B3" s="9"/>
      <c r="C3" s="9"/>
      <c r="D3" s="2"/>
      <c r="E3" s="9"/>
      <c r="F3" s="2"/>
      <c r="G3" s="5"/>
      <c r="H3" s="16"/>
      <c r="I3" s="4"/>
      <c r="J3" s="4"/>
      <c r="K3" s="5"/>
      <c r="L3" s="56"/>
      <c r="N3" s="26"/>
      <c r="P3" s="75"/>
    </row>
    <row r="4" spans="1:17" s="7" customFormat="1" ht="19.5" customHeight="1" x14ac:dyDescent="0.35">
      <c r="A4" s="157" t="s">
        <v>315</v>
      </c>
      <c r="B4" s="157"/>
      <c r="C4" s="157"/>
      <c r="D4" s="157"/>
      <c r="E4" s="157"/>
      <c r="F4" s="157"/>
      <c r="G4" s="167"/>
      <c r="H4" s="167"/>
      <c r="I4" s="167"/>
      <c r="J4" s="167"/>
      <c r="K4" s="167"/>
      <c r="L4" s="168"/>
      <c r="O4" s="25"/>
      <c r="Q4" s="74"/>
    </row>
    <row r="5" spans="1:17" s="7" customFormat="1" ht="19.5" customHeight="1" x14ac:dyDescent="0.35">
      <c r="A5" s="135"/>
      <c r="B5" s="135"/>
      <c r="C5" s="135"/>
      <c r="D5" s="135"/>
      <c r="E5" s="135"/>
      <c r="F5" s="135"/>
      <c r="G5" s="167"/>
      <c r="H5" s="167"/>
      <c r="I5" s="167"/>
      <c r="J5" s="167"/>
      <c r="K5" s="167"/>
      <c r="L5" s="168"/>
      <c r="O5" s="25"/>
      <c r="Q5" s="74"/>
    </row>
    <row r="6" spans="1:17" s="7" customFormat="1" ht="28.5" customHeight="1" x14ac:dyDescent="0.35">
      <c r="A6" s="135"/>
      <c r="B6" s="18" t="s">
        <v>62</v>
      </c>
      <c r="C6" s="113">
        <v>27</v>
      </c>
      <c r="D6" s="20"/>
      <c r="E6" s="135"/>
      <c r="F6" s="135"/>
      <c r="G6" s="167"/>
      <c r="H6" s="167"/>
      <c r="I6" s="167"/>
      <c r="J6" s="167"/>
      <c r="K6" s="167"/>
      <c r="L6" s="168"/>
      <c r="O6" s="25"/>
      <c r="Q6" s="74"/>
    </row>
    <row r="7" spans="1:17" s="7" customFormat="1" ht="26.5" customHeight="1" x14ac:dyDescent="0.35">
      <c r="A7" s="135"/>
      <c r="B7" s="18" t="s">
        <v>46</v>
      </c>
      <c r="C7" s="113">
        <v>62</v>
      </c>
      <c r="D7" s="20"/>
      <c r="E7" s="135"/>
      <c r="F7" s="135"/>
      <c r="G7" s="167"/>
      <c r="H7" s="167"/>
      <c r="I7" s="167"/>
      <c r="J7" s="167"/>
      <c r="K7" s="167"/>
      <c r="L7" s="168"/>
      <c r="O7" s="25"/>
      <c r="Q7" s="74"/>
    </row>
    <row r="8" spans="1:17" s="7" customFormat="1" ht="19.5" customHeight="1" x14ac:dyDescent="0.35">
      <c r="A8" s="135"/>
      <c r="B8" s="20"/>
      <c r="C8" s="20"/>
      <c r="D8" s="20"/>
      <c r="E8" s="135"/>
      <c r="F8" s="135"/>
      <c r="G8" s="167"/>
      <c r="H8" s="167"/>
      <c r="I8" s="167"/>
      <c r="J8" s="167"/>
      <c r="K8" s="167"/>
      <c r="L8" s="168"/>
      <c r="O8" s="25"/>
      <c r="Q8" s="74"/>
    </row>
    <row r="9" spans="1:17" s="7" customFormat="1" ht="24.65" customHeight="1" x14ac:dyDescent="0.35">
      <c r="A9" s="135"/>
      <c r="B9" s="114" t="s">
        <v>316</v>
      </c>
      <c r="C9" s="114">
        <v>16</v>
      </c>
      <c r="D9" s="169">
        <f>SUM(C9:C11)/C7</f>
        <v>0.79032258064516125</v>
      </c>
      <c r="E9" s="135"/>
      <c r="F9" s="135"/>
      <c r="G9" s="167"/>
      <c r="H9" s="167"/>
      <c r="I9" s="167"/>
      <c r="J9" s="167"/>
      <c r="K9" s="167"/>
      <c r="L9" s="168"/>
      <c r="O9" s="25"/>
      <c r="Q9" s="74"/>
    </row>
    <row r="10" spans="1:17" s="7" customFormat="1" ht="24.65" customHeight="1" x14ac:dyDescent="0.35">
      <c r="A10" s="135"/>
      <c r="B10" s="170" t="s">
        <v>317</v>
      </c>
      <c r="C10" s="170">
        <v>16</v>
      </c>
      <c r="D10" s="171"/>
      <c r="E10" s="135"/>
      <c r="F10" s="135"/>
      <c r="G10" s="167"/>
      <c r="H10" s="167"/>
      <c r="I10" s="167"/>
      <c r="J10" s="167"/>
      <c r="K10" s="167"/>
      <c r="L10" s="168"/>
      <c r="O10" s="25"/>
      <c r="Q10" s="74"/>
    </row>
    <row r="11" spans="1:17" s="7" customFormat="1" ht="24.65" customHeight="1" x14ac:dyDescent="0.35">
      <c r="A11" s="135"/>
      <c r="B11" s="172" t="s">
        <v>318</v>
      </c>
      <c r="C11" s="172">
        <v>17</v>
      </c>
      <c r="D11" s="173"/>
      <c r="E11" s="135"/>
      <c r="F11" s="135"/>
      <c r="G11" s="167"/>
      <c r="H11" s="167"/>
      <c r="I11" s="167"/>
      <c r="J11" s="167"/>
      <c r="K11" s="167"/>
      <c r="L11" s="168"/>
      <c r="O11" s="25"/>
      <c r="Q11" s="74"/>
    </row>
    <row r="12" spans="1:17" s="7" customFormat="1" ht="24.65" customHeight="1" x14ac:dyDescent="0.35">
      <c r="A12" s="135"/>
      <c r="B12" s="116" t="s">
        <v>8</v>
      </c>
      <c r="C12" s="116">
        <v>13</v>
      </c>
      <c r="D12" s="117">
        <f>C12/C7</f>
        <v>0.20967741935483872</v>
      </c>
      <c r="E12" s="135"/>
      <c r="F12" s="135"/>
      <c r="G12" s="167"/>
      <c r="H12" s="167"/>
      <c r="I12" s="167"/>
      <c r="J12" s="167"/>
      <c r="K12" s="167"/>
      <c r="L12" s="168"/>
      <c r="O12" s="25"/>
      <c r="Q12" s="74"/>
    </row>
    <row r="13" spans="1:17" s="7" customFormat="1" ht="24.65" customHeight="1" x14ac:dyDescent="0.4">
      <c r="A13" s="135"/>
      <c r="B13" s="113" t="s">
        <v>5</v>
      </c>
      <c r="C13" s="113">
        <f>SUBTOTAL(9,C9:C12)</f>
        <v>62</v>
      </c>
      <c r="D13" s="118">
        <f>SUBTOTAL(9,D9:D12)</f>
        <v>1</v>
      </c>
      <c r="E13" s="135"/>
      <c r="F13" s="135"/>
      <c r="G13" s="167"/>
      <c r="H13" s="167"/>
      <c r="I13" s="167"/>
      <c r="J13" s="167"/>
      <c r="K13" s="167"/>
      <c r="L13" s="168"/>
      <c r="O13" s="25"/>
      <c r="Q13" s="74"/>
    </row>
    <row r="14" spans="1:17" s="7" customFormat="1" ht="19.5" customHeight="1" x14ac:dyDescent="0.35">
      <c r="A14" s="135"/>
      <c r="B14" s="135"/>
      <c r="C14" s="135"/>
      <c r="D14" s="135"/>
      <c r="E14" s="135"/>
      <c r="F14" s="135"/>
      <c r="G14" s="167"/>
      <c r="H14" s="167"/>
      <c r="I14" s="167"/>
      <c r="J14" s="167"/>
      <c r="K14" s="167"/>
      <c r="L14" s="168"/>
      <c r="O14" s="25"/>
      <c r="Q14" s="74"/>
    </row>
    <row r="15" spans="1:17" s="3" customFormat="1" ht="19.5" customHeight="1" x14ac:dyDescent="0.35">
      <c r="A15" s="157" t="s">
        <v>313</v>
      </c>
      <c r="B15" s="157"/>
      <c r="C15" s="157"/>
      <c r="D15" s="157"/>
      <c r="E15" s="157"/>
      <c r="F15" s="157"/>
      <c r="G15" s="5"/>
      <c r="H15" s="5"/>
      <c r="I15" s="5"/>
      <c r="J15" s="5"/>
      <c r="K15" s="5"/>
      <c r="L15" s="57"/>
      <c r="N15" s="26"/>
      <c r="P15" s="75"/>
    </row>
    <row r="16" spans="1:17" s="3" customFormat="1" ht="19.5" customHeight="1" x14ac:dyDescent="0.35">
      <c r="A16" s="53"/>
      <c r="B16" s="17"/>
      <c r="C16" s="17"/>
      <c r="D16" s="17"/>
      <c r="E16" s="17"/>
      <c r="F16" s="36"/>
      <c r="G16" s="5"/>
      <c r="H16" s="5"/>
      <c r="I16" s="5"/>
      <c r="J16" s="5"/>
      <c r="K16" s="5"/>
      <c r="L16" s="57"/>
      <c r="N16" s="26"/>
      <c r="P16" s="75"/>
    </row>
    <row r="17" spans="1:19" s="3" customFormat="1" ht="28.5" customHeight="1" x14ac:dyDescent="0.35">
      <c r="A17" s="53"/>
      <c r="B17" s="18" t="s">
        <v>62</v>
      </c>
      <c r="C17" s="19">
        <v>18</v>
      </c>
      <c r="D17" s="20"/>
      <c r="E17" s="17"/>
      <c r="F17" s="36"/>
      <c r="G17" s="5"/>
      <c r="H17" s="5"/>
      <c r="I17" s="5"/>
      <c r="J17" s="5"/>
      <c r="K17" s="5"/>
      <c r="L17" s="57"/>
      <c r="N17" s="26"/>
      <c r="P17" s="75"/>
    </row>
    <row r="18" spans="1:19" s="3" customFormat="1" ht="26.5" customHeight="1" x14ac:dyDescent="0.35">
      <c r="A18" s="53"/>
      <c r="B18" s="18" t="s">
        <v>46</v>
      </c>
      <c r="C18" s="19">
        <v>43</v>
      </c>
      <c r="D18" s="20"/>
      <c r="E18" s="17"/>
      <c r="F18" s="36"/>
      <c r="G18" s="5"/>
      <c r="H18" s="5"/>
      <c r="I18" s="5"/>
      <c r="J18" s="5"/>
      <c r="K18" s="5"/>
      <c r="L18" s="57"/>
      <c r="N18" s="26"/>
      <c r="P18" s="75"/>
    </row>
    <row r="19" spans="1:19" s="3" customFormat="1" ht="19.5" customHeight="1" x14ac:dyDescent="0.35">
      <c r="A19" s="53"/>
      <c r="B19" s="20"/>
      <c r="C19" s="20"/>
      <c r="D19" s="20"/>
      <c r="E19" s="17"/>
      <c r="F19" s="36"/>
      <c r="G19" s="5"/>
      <c r="H19" s="5"/>
      <c r="I19" s="5"/>
      <c r="J19" s="5"/>
      <c r="K19" s="5"/>
      <c r="L19" s="57"/>
      <c r="N19" s="26"/>
      <c r="P19" s="75"/>
    </row>
    <row r="20" spans="1:19" s="3" customFormat="1" ht="24.65" customHeight="1" x14ac:dyDescent="0.35">
      <c r="A20" s="53"/>
      <c r="B20" s="114" t="s">
        <v>314</v>
      </c>
      <c r="C20" s="114">
        <v>30</v>
      </c>
      <c r="D20" s="115">
        <f>C20/C22</f>
        <v>0.69767441860465118</v>
      </c>
      <c r="H20" s="5"/>
      <c r="I20" s="5"/>
      <c r="J20" s="5"/>
      <c r="K20" s="5"/>
      <c r="L20" s="57"/>
      <c r="N20" s="26"/>
      <c r="P20" s="75"/>
    </row>
    <row r="21" spans="1:19" s="3" customFormat="1" ht="24.65" customHeight="1" x14ac:dyDescent="0.35">
      <c r="A21" s="53"/>
      <c r="B21" s="116" t="s">
        <v>8</v>
      </c>
      <c r="C21" s="116">
        <v>13</v>
      </c>
      <c r="D21" s="117">
        <f>C21/C22</f>
        <v>0.30232558139534882</v>
      </c>
      <c r="H21" s="5"/>
      <c r="I21" s="5"/>
      <c r="J21" s="5"/>
      <c r="K21" s="5"/>
      <c r="L21" s="57"/>
      <c r="N21" s="26"/>
      <c r="P21" s="75"/>
    </row>
    <row r="22" spans="1:19" s="3" customFormat="1" ht="24.65" customHeight="1" x14ac:dyDescent="0.4">
      <c r="A22" s="81"/>
      <c r="B22" s="113" t="s">
        <v>5</v>
      </c>
      <c r="C22" s="113">
        <f>SUM(C20:C21)</f>
        <v>43</v>
      </c>
      <c r="D22" s="118">
        <v>1</v>
      </c>
      <c r="H22" s="5"/>
      <c r="I22" s="5"/>
      <c r="J22" s="5"/>
      <c r="K22" s="5"/>
      <c r="L22" s="57"/>
      <c r="N22" s="26"/>
      <c r="P22" s="75"/>
    </row>
    <row r="23" spans="1:19" s="3" customFormat="1" ht="24.65" customHeight="1" x14ac:dyDescent="0.4">
      <c r="A23" s="53"/>
      <c r="B23" s="30"/>
      <c r="C23" s="30"/>
      <c r="D23" s="31"/>
      <c r="E23" s="28"/>
      <c r="F23" s="36"/>
      <c r="G23" s="5"/>
      <c r="H23" s="5"/>
      <c r="I23" s="5"/>
      <c r="J23" s="5"/>
      <c r="K23" s="5"/>
      <c r="L23" s="57"/>
      <c r="N23" s="26"/>
      <c r="P23" s="75"/>
    </row>
    <row r="24" spans="1:19" ht="31" x14ac:dyDescent="0.35">
      <c r="A24" s="8" t="s">
        <v>1</v>
      </c>
      <c r="B24" s="8" t="s">
        <v>2</v>
      </c>
      <c r="C24" s="8" t="s">
        <v>3</v>
      </c>
      <c r="D24" s="8" t="s">
        <v>4</v>
      </c>
      <c r="E24" s="8" t="s">
        <v>54</v>
      </c>
      <c r="F24" s="8" t="s">
        <v>55</v>
      </c>
      <c r="G24" s="8" t="s">
        <v>56</v>
      </c>
      <c r="H24" s="8" t="s">
        <v>57</v>
      </c>
      <c r="I24" s="8" t="s">
        <v>58</v>
      </c>
      <c r="J24" s="8" t="s">
        <v>59</v>
      </c>
      <c r="K24" s="8" t="s">
        <v>60</v>
      </c>
      <c r="L24" s="8" t="s">
        <v>260</v>
      </c>
      <c r="M24" s="8" t="s">
        <v>284</v>
      </c>
      <c r="N24" s="8" t="s">
        <v>259</v>
      </c>
      <c r="O24" s="8" t="s">
        <v>86</v>
      </c>
      <c r="P24" s="76" t="s">
        <v>87</v>
      </c>
      <c r="Q24" s="50">
        <v>44196</v>
      </c>
      <c r="R24" s="50" t="s">
        <v>288</v>
      </c>
    </row>
    <row r="25" spans="1:19" ht="108.5" x14ac:dyDescent="0.35">
      <c r="A25" s="138" t="s">
        <v>88</v>
      </c>
      <c r="B25" s="158" t="s">
        <v>89</v>
      </c>
      <c r="C25" s="147" t="s">
        <v>90</v>
      </c>
      <c r="D25" s="159" t="s">
        <v>91</v>
      </c>
      <c r="E25" s="22" t="s">
        <v>92</v>
      </c>
      <c r="F25" s="119" t="s">
        <v>93</v>
      </c>
      <c r="G25" s="119">
        <v>1</v>
      </c>
      <c r="H25" s="120">
        <v>44089</v>
      </c>
      <c r="I25" s="120">
        <v>44135</v>
      </c>
      <c r="J25" s="121">
        <f>(I25-H25)/7</f>
        <v>6.5714285714285712</v>
      </c>
      <c r="K25" s="122">
        <v>1</v>
      </c>
      <c r="L25" s="123" t="s">
        <v>290</v>
      </c>
      <c r="M25" s="22" t="s">
        <v>94</v>
      </c>
      <c r="N25" s="89" t="s">
        <v>95</v>
      </c>
      <c r="O25" s="89" t="s">
        <v>83</v>
      </c>
      <c r="P25" s="90" t="s">
        <v>96</v>
      </c>
      <c r="Q25" s="91" t="s">
        <v>69</v>
      </c>
      <c r="R25" s="94">
        <v>44134</v>
      </c>
    </row>
    <row r="26" spans="1:19" ht="108.5" x14ac:dyDescent="0.35">
      <c r="A26" s="138"/>
      <c r="B26" s="158"/>
      <c r="C26" s="147"/>
      <c r="D26" s="159"/>
      <c r="E26" s="22" t="s">
        <v>97</v>
      </c>
      <c r="F26" s="119" t="s">
        <v>98</v>
      </c>
      <c r="G26" s="119">
        <v>1</v>
      </c>
      <c r="H26" s="120">
        <v>44136</v>
      </c>
      <c r="I26" s="120">
        <v>44142</v>
      </c>
      <c r="J26" s="121">
        <f>(I26-H26)/7</f>
        <v>0.8571428571428571</v>
      </c>
      <c r="K26" s="122">
        <v>1</v>
      </c>
      <c r="L26" s="123" t="s">
        <v>291</v>
      </c>
      <c r="M26" s="22" t="s">
        <v>94</v>
      </c>
      <c r="N26" s="89" t="s">
        <v>95</v>
      </c>
      <c r="O26" s="89" t="s">
        <v>83</v>
      </c>
      <c r="P26" s="90" t="s">
        <v>99</v>
      </c>
      <c r="Q26" s="91" t="s">
        <v>69</v>
      </c>
      <c r="R26" s="94">
        <v>44145</v>
      </c>
    </row>
    <row r="27" spans="1:19" ht="197.25" customHeight="1" x14ac:dyDescent="0.35">
      <c r="A27" s="138"/>
      <c r="B27" s="158"/>
      <c r="C27" s="147"/>
      <c r="D27" s="159"/>
      <c r="E27" s="22" t="s">
        <v>100</v>
      </c>
      <c r="F27" s="119" t="s">
        <v>101</v>
      </c>
      <c r="G27" s="119">
        <v>1</v>
      </c>
      <c r="H27" s="120">
        <v>44144</v>
      </c>
      <c r="I27" s="120">
        <v>44158</v>
      </c>
      <c r="J27" s="121">
        <f>(I27-H27)/7</f>
        <v>2</v>
      </c>
      <c r="K27" s="122">
        <v>1</v>
      </c>
      <c r="L27" s="123" t="s">
        <v>302</v>
      </c>
      <c r="M27" s="22" t="s">
        <v>94</v>
      </c>
      <c r="N27" s="89" t="s">
        <v>95</v>
      </c>
      <c r="O27" s="89" t="s">
        <v>83</v>
      </c>
      <c r="P27" s="90" t="s">
        <v>102</v>
      </c>
      <c r="Q27" s="91" t="s">
        <v>69</v>
      </c>
      <c r="R27" s="94">
        <v>44160</v>
      </c>
      <c r="S27" s="7" t="s">
        <v>285</v>
      </c>
    </row>
    <row r="28" spans="1:19" ht="189" customHeight="1" x14ac:dyDescent="0.35">
      <c r="A28" s="142" t="s">
        <v>103</v>
      </c>
      <c r="B28" s="139" t="s">
        <v>104</v>
      </c>
      <c r="C28" s="139" t="s">
        <v>105</v>
      </c>
      <c r="D28" s="139" t="s">
        <v>106</v>
      </c>
      <c r="E28" s="124" t="s">
        <v>295</v>
      </c>
      <c r="F28" s="125" t="s">
        <v>107</v>
      </c>
      <c r="G28" s="125" t="s">
        <v>108</v>
      </c>
      <c r="H28" s="126">
        <v>44001</v>
      </c>
      <c r="I28" s="126">
        <v>44180</v>
      </c>
      <c r="J28" s="127">
        <f>(I28-H28)/7</f>
        <v>25.571428571428573</v>
      </c>
      <c r="K28" s="122">
        <v>1</v>
      </c>
      <c r="L28" s="123" t="s">
        <v>299</v>
      </c>
      <c r="M28" s="124" t="s">
        <v>109</v>
      </c>
      <c r="N28" s="93" t="s">
        <v>110</v>
      </c>
      <c r="O28" s="93" t="s">
        <v>111</v>
      </c>
      <c r="P28" s="90" t="s">
        <v>112</v>
      </c>
      <c r="Q28" s="91" t="s">
        <v>69</v>
      </c>
      <c r="R28" s="94">
        <v>44185</v>
      </c>
    </row>
    <row r="29" spans="1:19" ht="105" customHeight="1" x14ac:dyDescent="0.35">
      <c r="A29" s="142"/>
      <c r="B29" s="139"/>
      <c r="C29" s="139"/>
      <c r="D29" s="139"/>
      <c r="E29" s="124" t="s">
        <v>296</v>
      </c>
      <c r="F29" s="125" t="s">
        <v>113</v>
      </c>
      <c r="G29" s="125">
        <v>2</v>
      </c>
      <c r="H29" s="126">
        <v>44005</v>
      </c>
      <c r="I29" s="126">
        <v>44130</v>
      </c>
      <c r="J29" s="127">
        <f t="shared" ref="J29:J56" si="0">(I29-H29)/7</f>
        <v>17.857142857142858</v>
      </c>
      <c r="K29" s="122">
        <v>2</v>
      </c>
      <c r="L29" s="123" t="s">
        <v>303</v>
      </c>
      <c r="M29" s="124" t="s">
        <v>109</v>
      </c>
      <c r="N29" s="93" t="s">
        <v>110</v>
      </c>
      <c r="O29" s="93" t="s">
        <v>111</v>
      </c>
      <c r="P29" s="90" t="s">
        <v>114</v>
      </c>
      <c r="Q29" s="91" t="s">
        <v>69</v>
      </c>
      <c r="R29" s="94">
        <v>44185</v>
      </c>
    </row>
    <row r="30" spans="1:19" ht="62" x14ac:dyDescent="0.35">
      <c r="A30" s="142"/>
      <c r="B30" s="139"/>
      <c r="C30" s="139"/>
      <c r="D30" s="139"/>
      <c r="E30" s="124" t="s">
        <v>115</v>
      </c>
      <c r="F30" s="125" t="s">
        <v>116</v>
      </c>
      <c r="G30" s="125">
        <v>1</v>
      </c>
      <c r="H30" s="126">
        <v>44001</v>
      </c>
      <c r="I30" s="126">
        <v>44151</v>
      </c>
      <c r="J30" s="127">
        <f t="shared" si="0"/>
        <v>21.428571428571427</v>
      </c>
      <c r="K30" s="122">
        <v>1</v>
      </c>
      <c r="L30" s="123" t="s">
        <v>304</v>
      </c>
      <c r="M30" s="124" t="s">
        <v>109</v>
      </c>
      <c r="N30" s="93" t="s">
        <v>110</v>
      </c>
      <c r="O30" s="93" t="s">
        <v>111</v>
      </c>
      <c r="P30" s="90" t="s">
        <v>117</v>
      </c>
      <c r="Q30" s="91" t="s">
        <v>69</v>
      </c>
      <c r="R30" s="94">
        <v>44185</v>
      </c>
    </row>
    <row r="31" spans="1:19" ht="204.75" customHeight="1" x14ac:dyDescent="0.35">
      <c r="A31" s="138" t="s">
        <v>118</v>
      </c>
      <c r="B31" s="143" t="s">
        <v>119</v>
      </c>
      <c r="C31" s="139" t="s">
        <v>120</v>
      </c>
      <c r="D31" s="96" t="s">
        <v>121</v>
      </c>
      <c r="E31" s="22" t="s">
        <v>122</v>
      </c>
      <c r="F31" s="119" t="s">
        <v>123</v>
      </c>
      <c r="G31" s="119">
        <v>1</v>
      </c>
      <c r="H31" s="120">
        <v>44013</v>
      </c>
      <c r="I31" s="120">
        <v>44165</v>
      </c>
      <c r="J31" s="121">
        <f t="shared" si="0"/>
        <v>21.714285714285715</v>
      </c>
      <c r="K31" s="122">
        <v>1</v>
      </c>
      <c r="L31" s="123" t="s">
        <v>292</v>
      </c>
      <c r="M31" s="22" t="s">
        <v>124</v>
      </c>
      <c r="N31" s="89" t="s">
        <v>125</v>
      </c>
      <c r="O31" s="89" t="s">
        <v>126</v>
      </c>
      <c r="P31" s="90" t="s">
        <v>127</v>
      </c>
      <c r="Q31" s="91" t="s">
        <v>69</v>
      </c>
      <c r="R31" s="94">
        <v>44165</v>
      </c>
    </row>
    <row r="32" spans="1:19" ht="77.5" x14ac:dyDescent="0.35">
      <c r="A32" s="138"/>
      <c r="B32" s="143"/>
      <c r="C32" s="139"/>
      <c r="D32" s="96" t="s">
        <v>128</v>
      </c>
      <c r="E32" s="22" t="s">
        <v>129</v>
      </c>
      <c r="F32" s="119" t="s">
        <v>130</v>
      </c>
      <c r="G32" s="119">
        <v>1</v>
      </c>
      <c r="H32" s="120">
        <v>44013</v>
      </c>
      <c r="I32" s="120">
        <v>44134</v>
      </c>
      <c r="J32" s="121">
        <f t="shared" si="0"/>
        <v>17.285714285714285</v>
      </c>
      <c r="K32" s="122">
        <v>1</v>
      </c>
      <c r="L32" s="123" t="s">
        <v>293</v>
      </c>
      <c r="M32" s="22" t="s">
        <v>124</v>
      </c>
      <c r="N32" s="89" t="s">
        <v>125</v>
      </c>
      <c r="O32" s="89" t="s">
        <v>126</v>
      </c>
      <c r="P32" s="90" t="s">
        <v>131</v>
      </c>
      <c r="Q32" s="91" t="s">
        <v>69</v>
      </c>
      <c r="R32" s="94">
        <v>44195</v>
      </c>
    </row>
    <row r="33" spans="1:19" ht="110.25" customHeight="1" x14ac:dyDescent="0.35">
      <c r="A33" s="138"/>
      <c r="B33" s="155"/>
      <c r="C33" s="156"/>
      <c r="D33" s="84" t="s">
        <v>132</v>
      </c>
      <c r="E33" s="84" t="s">
        <v>133</v>
      </c>
      <c r="F33" s="41" t="s">
        <v>134</v>
      </c>
      <c r="G33" s="41">
        <v>3</v>
      </c>
      <c r="H33" s="37">
        <v>44013</v>
      </c>
      <c r="I33" s="37">
        <v>44316</v>
      </c>
      <c r="J33" s="72">
        <f t="shared" si="0"/>
        <v>43.285714285714285</v>
      </c>
      <c r="K33" s="71"/>
      <c r="L33" s="112" t="s">
        <v>283</v>
      </c>
      <c r="M33" s="84" t="s">
        <v>124</v>
      </c>
      <c r="N33" s="32" t="s">
        <v>125</v>
      </c>
      <c r="O33" s="32" t="s">
        <v>126</v>
      </c>
      <c r="P33" s="77" t="s">
        <v>135</v>
      </c>
      <c r="Q33" s="49"/>
      <c r="R33" s="49"/>
    </row>
    <row r="34" spans="1:19" ht="110.25" customHeight="1" x14ac:dyDescent="0.35">
      <c r="A34" s="138"/>
      <c r="B34" s="155"/>
      <c r="C34" s="156"/>
      <c r="D34" s="84" t="s">
        <v>136</v>
      </c>
      <c r="E34" s="84" t="s">
        <v>137</v>
      </c>
      <c r="F34" s="41" t="s">
        <v>138</v>
      </c>
      <c r="G34" s="41">
        <v>5</v>
      </c>
      <c r="H34" s="37">
        <v>44105</v>
      </c>
      <c r="I34" s="37">
        <v>44362</v>
      </c>
      <c r="J34" s="72">
        <f t="shared" si="0"/>
        <v>36.714285714285715</v>
      </c>
      <c r="K34" s="71"/>
      <c r="L34" s="112" t="s">
        <v>283</v>
      </c>
      <c r="M34" s="60" t="s">
        <v>124</v>
      </c>
      <c r="N34" s="61" t="s">
        <v>139</v>
      </c>
      <c r="O34" s="61" t="s">
        <v>126</v>
      </c>
      <c r="P34" s="78" t="s">
        <v>140</v>
      </c>
      <c r="Q34" s="49"/>
      <c r="R34" s="49"/>
    </row>
    <row r="35" spans="1:19" ht="141.75" customHeight="1" x14ac:dyDescent="0.35">
      <c r="A35" s="138" t="s">
        <v>141</v>
      </c>
      <c r="B35" s="137" t="s">
        <v>142</v>
      </c>
      <c r="C35" s="137" t="s">
        <v>143</v>
      </c>
      <c r="D35" s="137" t="s">
        <v>144</v>
      </c>
      <c r="E35" s="124" t="s">
        <v>145</v>
      </c>
      <c r="F35" s="119" t="s">
        <v>146</v>
      </c>
      <c r="G35" s="119">
        <v>1</v>
      </c>
      <c r="H35" s="120">
        <v>43983</v>
      </c>
      <c r="I35" s="120">
        <v>44005</v>
      </c>
      <c r="J35" s="121">
        <f t="shared" si="0"/>
        <v>3.1428571428571428</v>
      </c>
      <c r="K35" s="121">
        <v>1</v>
      </c>
      <c r="L35" s="128" t="s">
        <v>269</v>
      </c>
      <c r="M35" s="13" t="s">
        <v>147</v>
      </c>
      <c r="N35" s="29" t="s">
        <v>95</v>
      </c>
      <c r="O35" s="29" t="s">
        <v>83</v>
      </c>
      <c r="P35" s="79" t="s">
        <v>148</v>
      </c>
      <c r="Q35" s="46"/>
      <c r="R35" s="49"/>
    </row>
    <row r="36" spans="1:19" ht="126" customHeight="1" x14ac:dyDescent="0.35">
      <c r="A36" s="138"/>
      <c r="B36" s="137"/>
      <c r="C36" s="137"/>
      <c r="D36" s="137"/>
      <c r="E36" s="124" t="s">
        <v>149</v>
      </c>
      <c r="F36" s="119" t="s">
        <v>150</v>
      </c>
      <c r="G36" s="119">
        <v>1</v>
      </c>
      <c r="H36" s="120">
        <v>44005</v>
      </c>
      <c r="I36" s="120">
        <v>44008</v>
      </c>
      <c r="J36" s="121">
        <f t="shared" si="0"/>
        <v>0.42857142857142855</v>
      </c>
      <c r="K36" s="121">
        <v>1</v>
      </c>
      <c r="L36" s="128" t="s">
        <v>270</v>
      </c>
      <c r="M36" s="13" t="s">
        <v>147</v>
      </c>
      <c r="N36" s="29" t="s">
        <v>95</v>
      </c>
      <c r="O36" s="29" t="s">
        <v>83</v>
      </c>
      <c r="P36" s="79" t="s">
        <v>151</v>
      </c>
      <c r="Q36" s="46"/>
      <c r="R36" s="49"/>
    </row>
    <row r="37" spans="1:19" ht="108.5" x14ac:dyDescent="0.35">
      <c r="A37" s="138"/>
      <c r="B37" s="137"/>
      <c r="C37" s="137"/>
      <c r="D37" s="137"/>
      <c r="E37" s="22" t="s">
        <v>152</v>
      </c>
      <c r="F37" s="119" t="s">
        <v>153</v>
      </c>
      <c r="G37" s="119">
        <v>4</v>
      </c>
      <c r="H37" s="120">
        <v>44058</v>
      </c>
      <c r="I37" s="120">
        <v>44165</v>
      </c>
      <c r="J37" s="121">
        <f t="shared" si="0"/>
        <v>15.285714285714286</v>
      </c>
      <c r="K37" s="122">
        <v>4</v>
      </c>
      <c r="L37" s="123" t="s">
        <v>305</v>
      </c>
      <c r="M37" s="22" t="s">
        <v>147</v>
      </c>
      <c r="N37" s="89" t="s">
        <v>95</v>
      </c>
      <c r="O37" s="89" t="s">
        <v>83</v>
      </c>
      <c r="P37" s="90" t="s">
        <v>154</v>
      </c>
      <c r="Q37" s="91" t="s">
        <v>69</v>
      </c>
      <c r="R37" s="94">
        <v>44183</v>
      </c>
    </row>
    <row r="38" spans="1:19" ht="124" x14ac:dyDescent="0.35">
      <c r="A38" s="142" t="s">
        <v>155</v>
      </c>
      <c r="B38" s="139" t="s">
        <v>156</v>
      </c>
      <c r="C38" s="139" t="s">
        <v>157</v>
      </c>
      <c r="D38" s="139" t="s">
        <v>158</v>
      </c>
      <c r="E38" s="124" t="s">
        <v>159</v>
      </c>
      <c r="F38" s="125" t="s">
        <v>160</v>
      </c>
      <c r="G38" s="125">
        <v>1</v>
      </c>
      <c r="H38" s="126">
        <v>44022</v>
      </c>
      <c r="I38" s="126">
        <v>44165</v>
      </c>
      <c r="J38" s="127">
        <f t="shared" si="0"/>
        <v>20.428571428571427</v>
      </c>
      <c r="K38" s="122">
        <v>1</v>
      </c>
      <c r="L38" s="123" t="s">
        <v>306</v>
      </c>
      <c r="M38" s="124" t="s">
        <v>161</v>
      </c>
      <c r="N38" s="93" t="s">
        <v>110</v>
      </c>
      <c r="O38" s="93" t="s">
        <v>111</v>
      </c>
      <c r="P38" s="90" t="s">
        <v>162</v>
      </c>
      <c r="Q38" s="91" t="s">
        <v>69</v>
      </c>
      <c r="R38" s="94">
        <v>44165</v>
      </c>
      <c r="S38" s="49" t="s">
        <v>287</v>
      </c>
    </row>
    <row r="39" spans="1:19" ht="124" x14ac:dyDescent="0.35">
      <c r="A39" s="142"/>
      <c r="B39" s="139"/>
      <c r="C39" s="139"/>
      <c r="D39" s="139"/>
      <c r="E39" s="124" t="s">
        <v>163</v>
      </c>
      <c r="F39" s="125" t="s">
        <v>164</v>
      </c>
      <c r="G39" s="125">
        <v>1</v>
      </c>
      <c r="H39" s="126">
        <v>44166</v>
      </c>
      <c r="I39" s="126">
        <v>44180</v>
      </c>
      <c r="J39" s="127">
        <f t="shared" si="0"/>
        <v>2</v>
      </c>
      <c r="K39" s="122">
        <v>1</v>
      </c>
      <c r="L39" s="123" t="s">
        <v>307</v>
      </c>
      <c r="M39" s="124" t="s">
        <v>161</v>
      </c>
      <c r="N39" s="93" t="s">
        <v>110</v>
      </c>
      <c r="O39" s="93" t="s">
        <v>111</v>
      </c>
      <c r="P39" s="90" t="s">
        <v>165</v>
      </c>
      <c r="Q39" s="91" t="s">
        <v>69</v>
      </c>
      <c r="R39" s="94">
        <v>44182</v>
      </c>
      <c r="S39" s="49" t="s">
        <v>286</v>
      </c>
    </row>
    <row r="40" spans="1:19" ht="183.75" customHeight="1" x14ac:dyDescent="0.35">
      <c r="A40" s="106" t="s">
        <v>168</v>
      </c>
      <c r="B40" s="96" t="s">
        <v>169</v>
      </c>
      <c r="C40" s="96" t="s">
        <v>170</v>
      </c>
      <c r="D40" s="96" t="s">
        <v>171</v>
      </c>
      <c r="E40" s="22" t="s">
        <v>172</v>
      </c>
      <c r="F40" s="119" t="s">
        <v>173</v>
      </c>
      <c r="G40" s="119">
        <v>4</v>
      </c>
      <c r="H40" s="120">
        <v>44063</v>
      </c>
      <c r="I40" s="120">
        <v>44155</v>
      </c>
      <c r="J40" s="121">
        <f t="shared" si="0"/>
        <v>13.142857142857142</v>
      </c>
      <c r="K40" s="122">
        <v>4</v>
      </c>
      <c r="L40" s="123" t="s">
        <v>300</v>
      </c>
      <c r="M40" s="22" t="s">
        <v>174</v>
      </c>
      <c r="N40" s="89" t="s">
        <v>175</v>
      </c>
      <c r="O40" s="89" t="s">
        <v>76</v>
      </c>
      <c r="P40" s="90" t="s">
        <v>176</v>
      </c>
      <c r="Q40" s="91" t="s">
        <v>69</v>
      </c>
      <c r="R40" s="94">
        <v>44154</v>
      </c>
    </row>
    <row r="41" spans="1:19" ht="161.25" customHeight="1" x14ac:dyDescent="0.35">
      <c r="A41" s="142" t="s">
        <v>177</v>
      </c>
      <c r="B41" s="143" t="s">
        <v>178</v>
      </c>
      <c r="C41" s="139" t="s">
        <v>179</v>
      </c>
      <c r="D41" s="139" t="s">
        <v>180</v>
      </c>
      <c r="E41" s="83" t="s">
        <v>181</v>
      </c>
      <c r="F41" s="42" t="s">
        <v>182</v>
      </c>
      <c r="G41" s="42">
        <v>1</v>
      </c>
      <c r="H41" s="38">
        <v>44022</v>
      </c>
      <c r="I41" s="38">
        <v>44227</v>
      </c>
      <c r="J41" s="73">
        <f t="shared" si="0"/>
        <v>29.285714285714285</v>
      </c>
      <c r="K41" s="71"/>
      <c r="L41" s="104" t="s">
        <v>283</v>
      </c>
      <c r="M41" s="87" t="s">
        <v>183</v>
      </c>
      <c r="N41" s="32" t="s">
        <v>167</v>
      </c>
      <c r="O41" s="32" t="s">
        <v>79</v>
      </c>
      <c r="P41" s="77" t="s">
        <v>184</v>
      </c>
      <c r="Q41" s="49"/>
      <c r="R41" s="49"/>
    </row>
    <row r="42" spans="1:19" ht="207" customHeight="1" x14ac:dyDescent="0.35">
      <c r="A42" s="142"/>
      <c r="B42" s="143"/>
      <c r="C42" s="139"/>
      <c r="D42" s="139"/>
      <c r="E42" s="124" t="s">
        <v>185</v>
      </c>
      <c r="F42" s="125" t="s">
        <v>186</v>
      </c>
      <c r="G42" s="125">
        <v>2</v>
      </c>
      <c r="H42" s="126">
        <v>44022</v>
      </c>
      <c r="I42" s="126">
        <v>44165</v>
      </c>
      <c r="J42" s="127">
        <f t="shared" si="0"/>
        <v>20.428571428571427</v>
      </c>
      <c r="K42" s="122">
        <v>2</v>
      </c>
      <c r="L42" s="123" t="s">
        <v>308</v>
      </c>
      <c r="M42" s="124" t="s">
        <v>187</v>
      </c>
      <c r="N42" s="93" t="s">
        <v>110</v>
      </c>
      <c r="O42" s="93" t="s">
        <v>111</v>
      </c>
      <c r="P42" s="90" t="s">
        <v>188</v>
      </c>
      <c r="Q42" s="92" t="s">
        <v>69</v>
      </c>
      <c r="R42" s="92"/>
      <c r="S42" s="7" t="s">
        <v>298</v>
      </c>
    </row>
    <row r="43" spans="1:19" ht="127.5" customHeight="1" x14ac:dyDescent="0.35">
      <c r="A43" s="142"/>
      <c r="B43" s="143"/>
      <c r="C43" s="139"/>
      <c r="D43" s="87" t="s">
        <v>189</v>
      </c>
      <c r="E43" s="87" t="s">
        <v>190</v>
      </c>
      <c r="F43" s="43" t="s">
        <v>191</v>
      </c>
      <c r="G43" s="43">
        <v>2</v>
      </c>
      <c r="H43" s="39">
        <v>44044</v>
      </c>
      <c r="I43" s="39">
        <v>44227</v>
      </c>
      <c r="J43" s="73">
        <f t="shared" si="0"/>
        <v>26.142857142857142</v>
      </c>
      <c r="K43" s="71"/>
      <c r="L43" s="88" t="s">
        <v>283</v>
      </c>
      <c r="M43" s="87" t="s">
        <v>192</v>
      </c>
      <c r="N43" s="32" t="s">
        <v>167</v>
      </c>
      <c r="O43" s="32" t="s">
        <v>79</v>
      </c>
      <c r="P43" s="77" t="s">
        <v>193</v>
      </c>
      <c r="Q43" s="49"/>
      <c r="R43" s="49"/>
    </row>
    <row r="44" spans="1:19" ht="85.5" customHeight="1" x14ac:dyDescent="0.35">
      <c r="A44" s="138" t="s">
        <v>194</v>
      </c>
      <c r="B44" s="136" t="s">
        <v>195</v>
      </c>
      <c r="C44" s="140" t="s">
        <v>196</v>
      </c>
      <c r="D44" s="136" t="s">
        <v>197</v>
      </c>
      <c r="E44" s="124" t="s">
        <v>198</v>
      </c>
      <c r="F44" s="119" t="s">
        <v>199</v>
      </c>
      <c r="G44" s="119">
        <v>1</v>
      </c>
      <c r="H44" s="120">
        <v>44013</v>
      </c>
      <c r="I44" s="120">
        <v>44071</v>
      </c>
      <c r="J44" s="121">
        <f t="shared" si="0"/>
        <v>8.2857142857142865</v>
      </c>
      <c r="K44" s="121">
        <v>1</v>
      </c>
      <c r="L44" s="128" t="s">
        <v>272</v>
      </c>
      <c r="M44" s="69" t="s">
        <v>200</v>
      </c>
      <c r="N44" s="29" t="s">
        <v>201</v>
      </c>
      <c r="O44" s="29" t="s">
        <v>202</v>
      </c>
      <c r="P44" s="79" t="s">
        <v>203</v>
      </c>
      <c r="Q44" s="46"/>
      <c r="R44" s="49"/>
    </row>
    <row r="45" spans="1:19" ht="102.75" customHeight="1" x14ac:dyDescent="0.35">
      <c r="A45" s="138"/>
      <c r="B45" s="136"/>
      <c r="C45" s="140"/>
      <c r="D45" s="136"/>
      <c r="E45" s="124" t="s">
        <v>204</v>
      </c>
      <c r="F45" s="119" t="s">
        <v>205</v>
      </c>
      <c r="G45" s="119">
        <v>1</v>
      </c>
      <c r="H45" s="120">
        <v>44075</v>
      </c>
      <c r="I45" s="120">
        <v>44089</v>
      </c>
      <c r="J45" s="121">
        <f t="shared" si="0"/>
        <v>2</v>
      </c>
      <c r="K45" s="121">
        <v>1</v>
      </c>
      <c r="L45" s="128" t="s">
        <v>273</v>
      </c>
      <c r="M45" s="69" t="s">
        <v>200</v>
      </c>
      <c r="N45" s="29" t="s">
        <v>201</v>
      </c>
      <c r="O45" s="29" t="s">
        <v>202</v>
      </c>
      <c r="P45" s="79" t="s">
        <v>206</v>
      </c>
      <c r="Q45" s="67"/>
      <c r="R45" s="49"/>
    </row>
    <row r="46" spans="1:19" ht="130.5" customHeight="1" x14ac:dyDescent="0.35">
      <c r="A46" s="138"/>
      <c r="B46" s="137"/>
      <c r="C46" s="141"/>
      <c r="D46" s="137"/>
      <c r="E46" s="22" t="s">
        <v>207</v>
      </c>
      <c r="F46" s="119" t="s">
        <v>208</v>
      </c>
      <c r="G46" s="119">
        <v>1</v>
      </c>
      <c r="H46" s="120">
        <v>44090</v>
      </c>
      <c r="I46" s="120">
        <v>44134</v>
      </c>
      <c r="J46" s="121">
        <f t="shared" si="0"/>
        <v>6.2857142857142856</v>
      </c>
      <c r="K46" s="122">
        <v>1</v>
      </c>
      <c r="L46" s="123" t="s">
        <v>309</v>
      </c>
      <c r="M46" s="129" t="s">
        <v>200</v>
      </c>
      <c r="N46" s="89" t="s">
        <v>201</v>
      </c>
      <c r="O46" s="89" t="s">
        <v>202</v>
      </c>
      <c r="P46" s="90" t="s">
        <v>209</v>
      </c>
      <c r="Q46" s="91" t="s">
        <v>69</v>
      </c>
      <c r="R46" s="94">
        <v>44131</v>
      </c>
    </row>
    <row r="47" spans="1:19" ht="106.5" customHeight="1" x14ac:dyDescent="0.35">
      <c r="A47" s="138"/>
      <c r="B47" s="137"/>
      <c r="C47" s="141"/>
      <c r="D47" s="137"/>
      <c r="E47" s="22" t="s">
        <v>268</v>
      </c>
      <c r="F47" s="119" t="s">
        <v>208</v>
      </c>
      <c r="G47" s="119">
        <v>1</v>
      </c>
      <c r="H47" s="120">
        <v>44137</v>
      </c>
      <c r="I47" s="120">
        <v>44180</v>
      </c>
      <c r="J47" s="121">
        <f t="shared" si="0"/>
        <v>6.1428571428571432</v>
      </c>
      <c r="K47" s="122">
        <v>1</v>
      </c>
      <c r="L47" s="123" t="s">
        <v>310</v>
      </c>
      <c r="M47" s="129" t="s">
        <v>200</v>
      </c>
      <c r="N47" s="89" t="s">
        <v>201</v>
      </c>
      <c r="O47" s="89" t="s">
        <v>202</v>
      </c>
      <c r="P47" s="90" t="s">
        <v>210</v>
      </c>
      <c r="Q47" s="91" t="s">
        <v>69</v>
      </c>
      <c r="R47" s="94">
        <v>44188</v>
      </c>
    </row>
    <row r="48" spans="1:19" ht="62" x14ac:dyDescent="0.35">
      <c r="A48" s="138"/>
      <c r="B48" s="136"/>
      <c r="C48" s="140"/>
      <c r="D48" s="136"/>
      <c r="E48" s="33" t="s">
        <v>211</v>
      </c>
      <c r="F48" s="44" t="s">
        <v>212</v>
      </c>
      <c r="G48" s="41">
        <v>1</v>
      </c>
      <c r="H48" s="40">
        <v>44105</v>
      </c>
      <c r="I48" s="40">
        <v>44227</v>
      </c>
      <c r="J48" s="72">
        <f t="shared" si="0"/>
        <v>17.428571428571427</v>
      </c>
      <c r="K48" s="71"/>
      <c r="L48" s="88" t="s">
        <v>283</v>
      </c>
      <c r="M48" s="21" t="s">
        <v>200</v>
      </c>
      <c r="N48" s="32" t="s">
        <v>201</v>
      </c>
      <c r="O48" s="32" t="s">
        <v>202</v>
      </c>
      <c r="P48" s="77" t="s">
        <v>213</v>
      </c>
      <c r="Q48" s="49"/>
      <c r="R48" s="49"/>
    </row>
    <row r="49" spans="1:62" ht="93" x14ac:dyDescent="0.35">
      <c r="A49" s="138"/>
      <c r="B49" s="136"/>
      <c r="C49" s="140"/>
      <c r="D49" s="136" t="s">
        <v>214</v>
      </c>
      <c r="E49" s="33" t="s">
        <v>215</v>
      </c>
      <c r="F49" s="45" t="s">
        <v>216</v>
      </c>
      <c r="G49" s="41">
        <v>2</v>
      </c>
      <c r="H49" s="40">
        <v>44013</v>
      </c>
      <c r="I49" s="40">
        <v>44227</v>
      </c>
      <c r="J49" s="72">
        <f t="shared" si="0"/>
        <v>30.571428571428573</v>
      </c>
      <c r="K49" s="71"/>
      <c r="L49" s="88" t="s">
        <v>283</v>
      </c>
      <c r="M49" s="84" t="s">
        <v>217</v>
      </c>
      <c r="N49" s="32" t="s">
        <v>167</v>
      </c>
      <c r="O49" s="32" t="s">
        <v>79</v>
      </c>
      <c r="P49" s="77" t="s">
        <v>218</v>
      </c>
      <c r="Q49" s="49"/>
      <c r="R49" s="49"/>
    </row>
    <row r="50" spans="1:62" ht="93" x14ac:dyDescent="0.35">
      <c r="A50" s="138"/>
      <c r="B50" s="136"/>
      <c r="C50" s="140"/>
      <c r="D50" s="136"/>
      <c r="E50" s="33" t="s">
        <v>219</v>
      </c>
      <c r="F50" s="45" t="s">
        <v>20</v>
      </c>
      <c r="G50" s="41">
        <v>2</v>
      </c>
      <c r="H50" s="40">
        <v>44013</v>
      </c>
      <c r="I50" s="40">
        <v>44227</v>
      </c>
      <c r="J50" s="72">
        <f t="shared" si="0"/>
        <v>30.571428571428573</v>
      </c>
      <c r="K50" s="71"/>
      <c r="L50" s="88" t="s">
        <v>283</v>
      </c>
      <c r="M50" s="84" t="s">
        <v>217</v>
      </c>
      <c r="N50" s="32" t="s">
        <v>167</v>
      </c>
      <c r="O50" s="32" t="s">
        <v>79</v>
      </c>
      <c r="P50" s="77" t="s">
        <v>220</v>
      </c>
      <c r="Q50" s="49"/>
      <c r="R50" s="49"/>
    </row>
    <row r="51" spans="1:62" ht="155" x14ac:dyDescent="0.35">
      <c r="A51" s="106" t="s">
        <v>221</v>
      </c>
      <c r="B51" s="21" t="s">
        <v>222</v>
      </c>
      <c r="C51" s="84" t="s">
        <v>223</v>
      </c>
      <c r="D51" s="87" t="s">
        <v>224</v>
      </c>
      <c r="E51" s="87" t="s">
        <v>225</v>
      </c>
      <c r="F51" s="43" t="s">
        <v>191</v>
      </c>
      <c r="G51" s="43">
        <v>4</v>
      </c>
      <c r="H51" s="39">
        <v>44044</v>
      </c>
      <c r="I51" s="39">
        <v>44227</v>
      </c>
      <c r="J51" s="72">
        <f t="shared" si="0"/>
        <v>26.142857142857142</v>
      </c>
      <c r="K51" s="71"/>
      <c r="L51" s="88" t="s">
        <v>283</v>
      </c>
      <c r="M51" s="87" t="s">
        <v>226</v>
      </c>
      <c r="N51" s="32" t="s">
        <v>167</v>
      </c>
      <c r="O51" s="32" t="s">
        <v>79</v>
      </c>
      <c r="P51" s="77" t="s">
        <v>227</v>
      </c>
      <c r="Q51" s="49"/>
      <c r="R51" s="49"/>
    </row>
    <row r="52" spans="1:62" ht="201.5" x14ac:dyDescent="0.35">
      <c r="A52" s="106" t="s">
        <v>228</v>
      </c>
      <c r="B52" s="83" t="s">
        <v>229</v>
      </c>
      <c r="C52" s="83" t="s">
        <v>230</v>
      </c>
      <c r="D52" s="87" t="s">
        <v>231</v>
      </c>
      <c r="E52" s="87" t="s">
        <v>232</v>
      </c>
      <c r="F52" s="43" t="s">
        <v>233</v>
      </c>
      <c r="G52" s="43">
        <v>1</v>
      </c>
      <c r="H52" s="39">
        <v>44013</v>
      </c>
      <c r="I52" s="39">
        <v>44255</v>
      </c>
      <c r="J52" s="72">
        <f t="shared" si="0"/>
        <v>34.571428571428569</v>
      </c>
      <c r="K52" s="71"/>
      <c r="L52" s="88" t="s">
        <v>283</v>
      </c>
      <c r="M52" s="84" t="s">
        <v>166</v>
      </c>
      <c r="N52" s="32" t="s">
        <v>167</v>
      </c>
      <c r="O52" s="32" t="s">
        <v>79</v>
      </c>
      <c r="P52" s="77" t="s">
        <v>234</v>
      </c>
      <c r="Q52" s="49"/>
      <c r="R52" s="49"/>
    </row>
    <row r="53" spans="1:62" ht="204.75" customHeight="1" x14ac:dyDescent="0.35">
      <c r="A53" s="138" t="s">
        <v>235</v>
      </c>
      <c r="B53" s="139" t="s">
        <v>236</v>
      </c>
      <c r="C53" s="139" t="s">
        <v>237</v>
      </c>
      <c r="D53" s="84" t="s">
        <v>238</v>
      </c>
      <c r="E53" s="84" t="s">
        <v>239</v>
      </c>
      <c r="F53" s="41" t="s">
        <v>240</v>
      </c>
      <c r="G53" s="41">
        <v>40</v>
      </c>
      <c r="H53" s="37">
        <v>44013</v>
      </c>
      <c r="I53" s="37">
        <v>44255</v>
      </c>
      <c r="J53" s="72">
        <f t="shared" si="0"/>
        <v>34.571428571428569</v>
      </c>
      <c r="K53" s="71"/>
      <c r="L53" s="88" t="s">
        <v>283</v>
      </c>
      <c r="M53" s="84" t="s">
        <v>166</v>
      </c>
      <c r="N53" s="32" t="s">
        <v>167</v>
      </c>
      <c r="O53" s="32" t="s">
        <v>79</v>
      </c>
      <c r="P53" s="77" t="s">
        <v>241</v>
      </c>
      <c r="Q53" s="49"/>
      <c r="R53" s="49"/>
    </row>
    <row r="54" spans="1:62" ht="93" x14ac:dyDescent="0.35">
      <c r="A54" s="138"/>
      <c r="B54" s="139"/>
      <c r="C54" s="139"/>
      <c r="D54" s="84" t="s">
        <v>242</v>
      </c>
      <c r="E54" s="84" t="s">
        <v>243</v>
      </c>
      <c r="F54" s="41" t="s">
        <v>244</v>
      </c>
      <c r="G54" s="41">
        <v>1</v>
      </c>
      <c r="H54" s="37">
        <v>44013</v>
      </c>
      <c r="I54" s="37">
        <v>44255</v>
      </c>
      <c r="J54" s="72">
        <f t="shared" si="0"/>
        <v>34.571428571428569</v>
      </c>
      <c r="K54" s="71"/>
      <c r="L54" s="88" t="s">
        <v>283</v>
      </c>
      <c r="M54" s="84" t="s">
        <v>166</v>
      </c>
      <c r="N54" s="32" t="s">
        <v>167</v>
      </c>
      <c r="O54" s="32" t="s">
        <v>79</v>
      </c>
      <c r="P54" s="77" t="s">
        <v>245</v>
      </c>
      <c r="Q54" s="49"/>
      <c r="R54" s="49"/>
    </row>
    <row r="55" spans="1:62" ht="186" x14ac:dyDescent="0.35">
      <c r="A55" s="138" t="s">
        <v>246</v>
      </c>
      <c r="B55" s="139" t="s">
        <v>247</v>
      </c>
      <c r="C55" s="139" t="s">
        <v>248</v>
      </c>
      <c r="D55" s="136" t="s">
        <v>249</v>
      </c>
      <c r="E55" s="124" t="s">
        <v>250</v>
      </c>
      <c r="F55" s="119" t="s">
        <v>251</v>
      </c>
      <c r="G55" s="119" t="s">
        <v>108</v>
      </c>
      <c r="H55" s="120">
        <v>44027</v>
      </c>
      <c r="I55" s="120">
        <v>44074</v>
      </c>
      <c r="J55" s="121">
        <f t="shared" si="0"/>
        <v>6.7142857142857144</v>
      </c>
      <c r="K55" s="121">
        <v>1</v>
      </c>
      <c r="L55" s="128" t="s">
        <v>271</v>
      </c>
      <c r="M55" s="13" t="s">
        <v>252</v>
      </c>
      <c r="N55" s="29" t="s">
        <v>253</v>
      </c>
      <c r="O55" s="29" t="s">
        <v>254</v>
      </c>
      <c r="P55" s="79" t="s">
        <v>255</v>
      </c>
      <c r="Q55" s="46"/>
      <c r="R55" s="49"/>
    </row>
    <row r="56" spans="1:62" s="35" customFormat="1" ht="140" thickBot="1" x14ac:dyDescent="0.4">
      <c r="A56" s="138"/>
      <c r="B56" s="139"/>
      <c r="C56" s="139"/>
      <c r="D56" s="137"/>
      <c r="E56" s="22" t="s">
        <v>256</v>
      </c>
      <c r="F56" s="119" t="s">
        <v>257</v>
      </c>
      <c r="G56" s="119" t="s">
        <v>108</v>
      </c>
      <c r="H56" s="120">
        <v>44027</v>
      </c>
      <c r="I56" s="120">
        <v>44180</v>
      </c>
      <c r="J56" s="121">
        <f t="shared" si="0"/>
        <v>21.857142857142858</v>
      </c>
      <c r="K56" s="122">
        <v>1</v>
      </c>
      <c r="L56" s="123" t="s">
        <v>301</v>
      </c>
      <c r="M56" s="22" t="s">
        <v>252</v>
      </c>
      <c r="N56" s="89" t="s">
        <v>253</v>
      </c>
      <c r="O56" s="89" t="s">
        <v>254</v>
      </c>
      <c r="P56" s="90" t="s">
        <v>258</v>
      </c>
      <c r="Q56" s="92" t="s">
        <v>69</v>
      </c>
      <c r="R56" s="94">
        <v>44183</v>
      </c>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row>
    <row r="57" spans="1:62" ht="220.5" customHeight="1" x14ac:dyDescent="0.35">
      <c r="A57" s="105" t="s">
        <v>9</v>
      </c>
      <c r="B57" s="85" t="s">
        <v>63</v>
      </c>
      <c r="C57" s="82" t="s">
        <v>10</v>
      </c>
      <c r="D57" s="82" t="s">
        <v>11</v>
      </c>
      <c r="E57" s="70" t="s">
        <v>12</v>
      </c>
      <c r="F57" s="10" t="s">
        <v>13</v>
      </c>
      <c r="G57" s="10">
        <v>2</v>
      </c>
      <c r="H57" s="11">
        <v>43678</v>
      </c>
      <c r="I57" s="11">
        <v>44043</v>
      </c>
      <c r="J57" s="12">
        <v>52</v>
      </c>
      <c r="K57" s="10">
        <v>2</v>
      </c>
      <c r="L57" s="128" t="s">
        <v>274</v>
      </c>
      <c r="M57" s="130" t="s">
        <v>275</v>
      </c>
      <c r="N57" s="27" t="s">
        <v>261</v>
      </c>
      <c r="O57" s="29" t="s">
        <v>254</v>
      </c>
      <c r="P57" s="79" t="s">
        <v>71</v>
      </c>
      <c r="Q57" s="47"/>
      <c r="R57" s="49"/>
    </row>
    <row r="58" spans="1:62" ht="213" customHeight="1" x14ac:dyDescent="0.35">
      <c r="A58" s="153" t="s">
        <v>14</v>
      </c>
      <c r="B58" s="149" t="s">
        <v>64</v>
      </c>
      <c r="C58" s="151" t="s">
        <v>51</v>
      </c>
      <c r="D58" s="82" t="s">
        <v>15</v>
      </c>
      <c r="E58" s="70" t="s">
        <v>16</v>
      </c>
      <c r="F58" s="10" t="s">
        <v>17</v>
      </c>
      <c r="G58" s="10">
        <v>4</v>
      </c>
      <c r="H58" s="11">
        <v>43678</v>
      </c>
      <c r="I58" s="11">
        <v>44043</v>
      </c>
      <c r="J58" s="12">
        <v>52</v>
      </c>
      <c r="K58" s="10">
        <v>4</v>
      </c>
      <c r="L58" s="58" t="s">
        <v>279</v>
      </c>
      <c r="M58" s="131" t="s">
        <v>43</v>
      </c>
      <c r="N58" s="48" t="s">
        <v>43</v>
      </c>
      <c r="O58" s="29" t="s">
        <v>72</v>
      </c>
      <c r="P58" s="79" t="s">
        <v>73</v>
      </c>
      <c r="Q58" s="47"/>
      <c r="R58" s="49"/>
    </row>
    <row r="59" spans="1:62" ht="93" x14ac:dyDescent="0.35">
      <c r="A59" s="154"/>
      <c r="B59" s="150"/>
      <c r="C59" s="152"/>
      <c r="D59" s="82" t="s">
        <v>18</v>
      </c>
      <c r="E59" s="70" t="s">
        <v>19</v>
      </c>
      <c r="F59" s="10" t="s">
        <v>20</v>
      </c>
      <c r="G59" s="10">
        <v>4</v>
      </c>
      <c r="H59" s="11">
        <v>43739</v>
      </c>
      <c r="I59" s="11">
        <v>44104</v>
      </c>
      <c r="J59" s="12">
        <v>52</v>
      </c>
      <c r="K59" s="10">
        <v>4</v>
      </c>
      <c r="L59" s="132" t="s">
        <v>282</v>
      </c>
      <c r="M59" s="130" t="s">
        <v>276</v>
      </c>
      <c r="N59" s="48" t="s">
        <v>43</v>
      </c>
      <c r="O59" s="29" t="s">
        <v>72</v>
      </c>
      <c r="P59" s="79" t="s">
        <v>74</v>
      </c>
      <c r="Q59" s="47"/>
      <c r="R59" s="49"/>
    </row>
    <row r="60" spans="1:62" s="7" customFormat="1" ht="124" x14ac:dyDescent="0.35">
      <c r="A60" s="105" t="s">
        <v>21</v>
      </c>
      <c r="B60" s="95" t="s">
        <v>65</v>
      </c>
      <c r="C60" s="97" t="s">
        <v>52</v>
      </c>
      <c r="D60" s="97" t="s">
        <v>22</v>
      </c>
      <c r="E60" s="98" t="s">
        <v>23</v>
      </c>
      <c r="F60" s="62" t="s">
        <v>24</v>
      </c>
      <c r="G60" s="62">
        <v>1</v>
      </c>
      <c r="H60" s="63">
        <v>43647</v>
      </c>
      <c r="I60" s="63">
        <v>44377</v>
      </c>
      <c r="J60" s="64">
        <v>76</v>
      </c>
      <c r="K60" s="64">
        <v>0</v>
      </c>
      <c r="L60" s="99" t="s">
        <v>294</v>
      </c>
      <c r="M60" s="100" t="s">
        <v>289</v>
      </c>
      <c r="N60" s="65" t="s">
        <v>267</v>
      </c>
      <c r="O60" s="101" t="s">
        <v>75</v>
      </c>
      <c r="P60" s="102" t="s">
        <v>297</v>
      </c>
      <c r="Q60" s="49"/>
      <c r="R60" s="103"/>
    </row>
    <row r="61" spans="1:62" s="14" customFormat="1" ht="157.5" customHeight="1" x14ac:dyDescent="0.35">
      <c r="A61" s="146" t="s">
        <v>26</v>
      </c>
      <c r="B61" s="147" t="s">
        <v>66</v>
      </c>
      <c r="C61" s="148" t="s">
        <v>53</v>
      </c>
      <c r="D61" s="82" t="s">
        <v>27</v>
      </c>
      <c r="E61" s="70" t="s">
        <v>48</v>
      </c>
      <c r="F61" s="10" t="s">
        <v>25</v>
      </c>
      <c r="G61" s="10">
        <v>1</v>
      </c>
      <c r="H61" s="11">
        <v>43655</v>
      </c>
      <c r="I61" s="11">
        <v>43708</v>
      </c>
      <c r="J61" s="12">
        <v>8</v>
      </c>
      <c r="K61" s="10">
        <v>1</v>
      </c>
      <c r="L61" s="58" t="s">
        <v>61</v>
      </c>
      <c r="M61" s="69" t="s">
        <v>44</v>
      </c>
      <c r="N61" s="13" t="s">
        <v>44</v>
      </c>
      <c r="O61" s="51" t="s">
        <v>76</v>
      </c>
      <c r="P61" s="80" t="s">
        <v>77</v>
      </c>
      <c r="Q61" s="23" t="s">
        <v>69</v>
      </c>
      <c r="R61" s="49"/>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row>
    <row r="62" spans="1:62" ht="176.25" customHeight="1" x14ac:dyDescent="0.35">
      <c r="A62" s="146"/>
      <c r="B62" s="147"/>
      <c r="C62" s="148"/>
      <c r="D62" s="82" t="s">
        <v>265</v>
      </c>
      <c r="E62" s="70" t="s">
        <v>266</v>
      </c>
      <c r="F62" s="10" t="s">
        <v>20</v>
      </c>
      <c r="G62" s="10">
        <v>4</v>
      </c>
      <c r="H62" s="11">
        <v>43739</v>
      </c>
      <c r="I62" s="11">
        <v>44104</v>
      </c>
      <c r="J62" s="12">
        <v>52</v>
      </c>
      <c r="K62" s="10">
        <v>4</v>
      </c>
      <c r="L62" s="13" t="s">
        <v>280</v>
      </c>
      <c r="M62" s="69" t="s">
        <v>44</v>
      </c>
      <c r="N62" s="27" t="s">
        <v>44</v>
      </c>
      <c r="O62" s="52" t="s">
        <v>76</v>
      </c>
      <c r="P62" s="79" t="s">
        <v>78</v>
      </c>
      <c r="Q62" s="46"/>
      <c r="R62" s="49"/>
    </row>
    <row r="63" spans="1:62" ht="108.5" x14ac:dyDescent="0.35">
      <c r="A63" s="146"/>
      <c r="B63" s="147"/>
      <c r="C63" s="148"/>
      <c r="D63" s="82" t="s">
        <v>264</v>
      </c>
      <c r="E63" s="70" t="s">
        <v>28</v>
      </c>
      <c r="F63" s="10" t="s">
        <v>29</v>
      </c>
      <c r="G63" s="10">
        <v>1</v>
      </c>
      <c r="H63" s="11">
        <v>43656</v>
      </c>
      <c r="I63" s="11">
        <v>43799</v>
      </c>
      <c r="J63" s="12">
        <v>20</v>
      </c>
      <c r="K63" s="10">
        <v>1</v>
      </c>
      <c r="L63" s="58" t="s">
        <v>50</v>
      </c>
      <c r="M63" s="13" t="s">
        <v>277</v>
      </c>
      <c r="N63" s="23" t="s">
        <v>262</v>
      </c>
      <c r="O63" s="13" t="s">
        <v>79</v>
      </c>
      <c r="P63" s="80" t="s">
        <v>80</v>
      </c>
      <c r="Q63" s="13" t="s">
        <v>69</v>
      </c>
      <c r="R63" s="49"/>
    </row>
    <row r="64" spans="1:62" ht="78.75" customHeight="1" x14ac:dyDescent="0.35">
      <c r="A64" s="146" t="s">
        <v>30</v>
      </c>
      <c r="B64" s="147" t="s">
        <v>67</v>
      </c>
      <c r="C64" s="148" t="s">
        <v>68</v>
      </c>
      <c r="D64" s="148" t="s">
        <v>31</v>
      </c>
      <c r="E64" s="70" t="s">
        <v>32</v>
      </c>
      <c r="F64" s="10" t="s">
        <v>33</v>
      </c>
      <c r="G64" s="10">
        <v>1</v>
      </c>
      <c r="H64" s="11">
        <v>43647</v>
      </c>
      <c r="I64" s="11">
        <v>43830</v>
      </c>
      <c r="J64" s="12">
        <v>26</v>
      </c>
      <c r="K64" s="10">
        <v>1</v>
      </c>
      <c r="L64" s="58" t="s">
        <v>49</v>
      </c>
      <c r="M64" s="13" t="s">
        <v>278</v>
      </c>
      <c r="N64" s="23" t="s">
        <v>262</v>
      </c>
      <c r="O64" s="13" t="s">
        <v>79</v>
      </c>
      <c r="P64" s="80" t="s">
        <v>81</v>
      </c>
      <c r="Q64" s="68" t="s">
        <v>69</v>
      </c>
      <c r="R64" s="49"/>
    </row>
    <row r="65" spans="1:18" ht="142.5" customHeight="1" x14ac:dyDescent="0.35">
      <c r="A65" s="146"/>
      <c r="B65" s="147"/>
      <c r="C65" s="148"/>
      <c r="D65" s="148"/>
      <c r="E65" s="86" t="s">
        <v>34</v>
      </c>
      <c r="F65" s="62" t="s">
        <v>35</v>
      </c>
      <c r="G65" s="62">
        <v>1</v>
      </c>
      <c r="H65" s="63">
        <v>43831</v>
      </c>
      <c r="I65" s="63">
        <v>44227</v>
      </c>
      <c r="J65" s="64">
        <v>57</v>
      </c>
      <c r="K65" s="64"/>
      <c r="L65" s="88" t="s">
        <v>283</v>
      </c>
      <c r="M65" s="66" t="s">
        <v>42</v>
      </c>
      <c r="N65" s="65" t="s">
        <v>262</v>
      </c>
      <c r="O65" s="61" t="s">
        <v>79</v>
      </c>
      <c r="P65" s="78" t="s">
        <v>82</v>
      </c>
      <c r="Q65" s="49"/>
      <c r="R65" s="49"/>
    </row>
    <row r="66" spans="1:18" ht="111" customHeight="1" x14ac:dyDescent="0.35">
      <c r="A66" s="145" t="s">
        <v>37</v>
      </c>
      <c r="B66" s="136" t="s">
        <v>311</v>
      </c>
      <c r="C66" s="144" t="s">
        <v>263</v>
      </c>
      <c r="D66" s="144" t="s">
        <v>38</v>
      </c>
      <c r="E66" s="107" t="s">
        <v>39</v>
      </c>
      <c r="F66" s="108" t="s">
        <v>40</v>
      </c>
      <c r="G66" s="108">
        <v>1</v>
      </c>
      <c r="H66" s="109">
        <v>43677</v>
      </c>
      <c r="I66" s="109">
        <v>43830</v>
      </c>
      <c r="J66" s="110">
        <v>22</v>
      </c>
      <c r="K66" s="108">
        <v>1</v>
      </c>
      <c r="L66" s="111" t="s">
        <v>47</v>
      </c>
      <c r="M66" s="13" t="s">
        <v>312</v>
      </c>
      <c r="N66" s="15" t="s">
        <v>45</v>
      </c>
      <c r="O66" s="13" t="s">
        <v>84</v>
      </c>
      <c r="P66" s="80" t="s">
        <v>70</v>
      </c>
      <c r="Q66" s="13" t="s">
        <v>69</v>
      </c>
      <c r="R66" s="49"/>
    </row>
    <row r="67" spans="1:18" ht="126" customHeight="1" x14ac:dyDescent="0.35">
      <c r="A67" s="145"/>
      <c r="B67" s="136"/>
      <c r="C67" s="144"/>
      <c r="D67" s="144"/>
      <c r="E67" s="107" t="s">
        <v>41</v>
      </c>
      <c r="F67" s="108" t="s">
        <v>36</v>
      </c>
      <c r="G67" s="108">
        <v>2</v>
      </c>
      <c r="H67" s="109">
        <v>43832</v>
      </c>
      <c r="I67" s="109">
        <v>44043</v>
      </c>
      <c r="J67" s="110">
        <v>30</v>
      </c>
      <c r="K67" s="108">
        <v>2</v>
      </c>
      <c r="L67" s="133" t="s">
        <v>281</v>
      </c>
      <c r="M67" s="134" t="s">
        <v>312</v>
      </c>
      <c r="N67" s="27" t="s">
        <v>45</v>
      </c>
      <c r="O67" s="29" t="s">
        <v>84</v>
      </c>
      <c r="P67" s="79" t="s">
        <v>85</v>
      </c>
      <c r="Q67" s="46"/>
      <c r="R67" s="49"/>
    </row>
    <row r="68" spans="1:18" x14ac:dyDescent="0.35">
      <c r="L68" s="59"/>
    </row>
    <row r="69" spans="1:18" x14ac:dyDescent="0.35">
      <c r="A69" s="24" t="s">
        <v>297</v>
      </c>
      <c r="E69" s="6" t="s">
        <v>297</v>
      </c>
      <c r="L69" s="59"/>
    </row>
    <row r="70" spans="1:18" x14ac:dyDescent="0.35">
      <c r="L70" s="59"/>
    </row>
  </sheetData>
  <autoFilter ref="A24:BJ67" xr:uid="{9F03E90D-F2B3-4822-B526-68C73440D929}"/>
  <mergeCells count="58">
    <mergeCell ref="A4:F4"/>
    <mergeCell ref="D9:D11"/>
    <mergeCell ref="C1:D1"/>
    <mergeCell ref="H1:K1"/>
    <mergeCell ref="H2:K2"/>
    <mergeCell ref="C2:D2"/>
    <mergeCell ref="A1:B1"/>
    <mergeCell ref="A2:B2"/>
    <mergeCell ref="A31:A34"/>
    <mergeCell ref="B31:B34"/>
    <mergeCell ref="C31:C34"/>
    <mergeCell ref="A35:A37"/>
    <mergeCell ref="A15:F15"/>
    <mergeCell ref="A25:A27"/>
    <mergeCell ref="B25:B27"/>
    <mergeCell ref="C25:C27"/>
    <mergeCell ref="D25:D27"/>
    <mergeCell ref="A28:A30"/>
    <mergeCell ref="B28:B30"/>
    <mergeCell ref="C28:C30"/>
    <mergeCell ref="D28:D30"/>
    <mergeCell ref="B35:B37"/>
    <mergeCell ref="C35:C37"/>
    <mergeCell ref="D35:D37"/>
    <mergeCell ref="B58:B59"/>
    <mergeCell ref="C58:C59"/>
    <mergeCell ref="A58:A59"/>
    <mergeCell ref="B64:B65"/>
    <mergeCell ref="A64:A65"/>
    <mergeCell ref="C64:C65"/>
    <mergeCell ref="D66:D67"/>
    <mergeCell ref="C66:C67"/>
    <mergeCell ref="B66:B67"/>
    <mergeCell ref="A66:A67"/>
    <mergeCell ref="A61:A63"/>
    <mergeCell ref="B61:B63"/>
    <mergeCell ref="C61:C63"/>
    <mergeCell ref="D64:D65"/>
    <mergeCell ref="A38:A39"/>
    <mergeCell ref="B38:B39"/>
    <mergeCell ref="C38:C39"/>
    <mergeCell ref="D38:D39"/>
    <mergeCell ref="A41:A43"/>
    <mergeCell ref="B41:B43"/>
    <mergeCell ref="C41:C43"/>
    <mergeCell ref="D41:D42"/>
    <mergeCell ref="A44:A50"/>
    <mergeCell ref="B44:B50"/>
    <mergeCell ref="C44:C50"/>
    <mergeCell ref="D44:D48"/>
    <mergeCell ref="D49:D50"/>
    <mergeCell ref="D55:D56"/>
    <mergeCell ref="A53:A54"/>
    <mergeCell ref="B53:B54"/>
    <mergeCell ref="C53:C54"/>
    <mergeCell ref="A55:A56"/>
    <mergeCell ref="B55:B56"/>
    <mergeCell ref="C55:C56"/>
  </mergeCells>
  <pageMargins left="0.39370078740157483" right="0.39370078740157483" top="0.39370078740157483" bottom="0.39370078740157483" header="0.31496062992125984" footer="0.31496062992125984"/>
  <pageSetup paperSize="41" scale="66" fitToHeight="20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F537F123F69F499C4143A86C438FF1" ma:contentTypeVersion="11" ma:contentTypeDescription="Crear nuevo documento." ma:contentTypeScope="" ma:versionID="248f656e5631d564ce8e7b65cbb35678">
  <xsd:schema xmlns:xsd="http://www.w3.org/2001/XMLSchema" xmlns:xs="http://www.w3.org/2001/XMLSchema" xmlns:p="http://schemas.microsoft.com/office/2006/metadata/properties" xmlns:ns3="25afa850-5d24-4a55-bb95-3dc10ca6d96e" xmlns:ns4="5e2ebfbe-0512-4444-bc73-d4c24762a388" targetNamespace="http://schemas.microsoft.com/office/2006/metadata/properties" ma:root="true" ma:fieldsID="dd88c2e39a0286a44907befa3a9f458e" ns3:_="" ns4:_="">
    <xsd:import namespace="25afa850-5d24-4a55-bb95-3dc10ca6d96e"/>
    <xsd:import namespace="5e2ebfbe-0512-4444-bc73-d4c24762a38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afa850-5d24-4a55-bb95-3dc10ca6d9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e2ebfbe-0512-4444-bc73-d4c24762a388"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SharingHintHash" ma:index="18"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9E317C-F753-490B-9D08-6EF17BD1C3E6}">
  <ds:schemaRefs>
    <ds:schemaRef ds:uri="http://schemas.microsoft.com/sharepoint/v3/contenttype/forms"/>
  </ds:schemaRefs>
</ds:datastoreItem>
</file>

<file path=customXml/itemProps2.xml><?xml version="1.0" encoding="utf-8"?>
<ds:datastoreItem xmlns:ds="http://schemas.openxmlformats.org/officeDocument/2006/customXml" ds:itemID="{1D57F146-E955-4C87-9B0B-5E07E9FF1AA0}">
  <ds:schemaRefs>
    <ds:schemaRef ds:uri="http://schemas.microsoft.com/office/2006/documentManagement/types"/>
    <ds:schemaRef ds:uri="5e2ebfbe-0512-4444-bc73-d4c24762a388"/>
    <ds:schemaRef ds:uri="http://purl.org/dc/dcmitype/"/>
    <ds:schemaRef ds:uri="http://purl.org/dc/elements/1.1/"/>
    <ds:schemaRef ds:uri="http://purl.org/dc/terms/"/>
    <ds:schemaRef ds:uri="http://schemas.microsoft.com/office/2006/metadata/properties"/>
    <ds:schemaRef ds:uri="http://schemas.microsoft.com/office/infopath/2007/PartnerControls"/>
    <ds:schemaRef ds:uri="http://schemas.openxmlformats.org/package/2006/metadata/core-properties"/>
    <ds:schemaRef ds:uri="25afa850-5d24-4a55-bb95-3dc10ca6d96e"/>
    <ds:schemaRef ds:uri="http://www.w3.org/XML/1998/namespace"/>
  </ds:schemaRefs>
</ds:datastoreItem>
</file>

<file path=customXml/itemProps3.xml><?xml version="1.0" encoding="utf-8"?>
<ds:datastoreItem xmlns:ds="http://schemas.openxmlformats.org/officeDocument/2006/customXml" ds:itemID="{C61F5434-A872-4277-A536-E11EFA42AA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afa850-5d24-4a55-bb95-3dc10ca6d96e"/>
    <ds:schemaRef ds:uri="5e2ebfbe-0512-4444-bc73-d4c24762a3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Seguimiento a 31-12-2020</vt:lpstr>
      <vt:lpstr>'Seguimiento a 31-12-2020'!_Hlk47040753</vt:lpstr>
      <vt:lpstr>'Seguimiento a 31-12-2020'!Área_de_impresión</vt:lpstr>
      <vt:lpstr>'Seguimiento a 31-12-2020'!Títulos_a_imprimir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Marisol Tafur Castro</cp:lastModifiedBy>
  <cp:lastPrinted>2019-01-22T14:09:13Z</cp:lastPrinted>
  <dcterms:created xsi:type="dcterms:W3CDTF">2018-12-11T20:36:16Z</dcterms:created>
  <dcterms:modified xsi:type="dcterms:W3CDTF">2021-01-22T13:15:33Z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0x010100EAF537F123F69F499C4143A86C438FF1</vt:lpwstr>
  </property>
</Properties>
</file>