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zilef\AppData\Local\Microsoft\Windows\INetCache\Content.Outlook\NLFOEFGN\"/>
    </mc:Choice>
  </mc:AlternateContent>
  <xr:revisionPtr revIDLastSave="0" documentId="13_ncr:1_{2296EC2F-0BDE-4338-AD12-D48D0CC07D13}" xr6:coauthVersionLast="47" xr6:coauthVersionMax="47" xr10:uidLastSave="{00000000-0000-0000-0000-000000000000}"/>
  <bookViews>
    <workbookView xWindow="-120" yWindow="-120" windowWidth="20730" windowHeight="11160" tabRatio="238" xr2:uid="{00000000-000D-0000-FFFF-FFFF00000000}"/>
  </bookViews>
  <sheets>
    <sheet name="Seguimiento a 31-12-2023" sheetId="1" r:id="rId1"/>
  </sheets>
  <definedNames>
    <definedName name="_xlnm._FilterDatabase" localSheetId="0" hidden="1">'Seguimiento a 31-12-2023'!$A$19:$M$84</definedName>
    <definedName name="_Hlk47040753" localSheetId="0">#REF!</definedName>
    <definedName name="_xlnm.Print_Area" localSheetId="0">'Seguimiento a 31-12-2023'!$A$1:$M$82</definedName>
    <definedName name="_xlnm.Print_Titles" localSheetId="0">'Seguimiento a 31-12-2023'!$19:$19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1" l="1"/>
  <c r="D11" i="1"/>
  <c r="C17" i="1"/>
  <c r="C15" i="1"/>
  <c r="C11" i="1"/>
  <c r="D15" i="1"/>
  <c r="J27" i="1"/>
  <c r="J26" i="1"/>
  <c r="J25"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83" i="1"/>
  <c r="J82" i="1"/>
  <c r="J81" i="1"/>
  <c r="J80" i="1"/>
  <c r="J79" i="1"/>
  <c r="J78" i="1"/>
  <c r="J77" i="1"/>
  <c r="J76" i="1"/>
  <c r="J75" i="1"/>
  <c r="J74" i="1"/>
  <c r="J73" i="1"/>
  <c r="J72" i="1"/>
  <c r="J71" i="1"/>
  <c r="J70" i="1"/>
  <c r="D14" i="1"/>
  <c r="D16" i="1"/>
  <c r="D17" i="1"/>
</calcChain>
</file>

<file path=xl/sharedStrings.xml><?xml version="1.0" encoding="utf-8"?>
<sst xmlns="http://schemas.openxmlformats.org/spreadsheetml/2006/main" count="484" uniqueCount="378">
  <si>
    <t>Entidad</t>
  </si>
  <si>
    <t>Ministerio del Trabajo</t>
  </si>
  <si>
    <t>Fecha seguimiento</t>
  </si>
  <si>
    <t>Hallazgos</t>
  </si>
  <si>
    <t>Actividades</t>
  </si>
  <si>
    <t>Totales</t>
  </si>
  <si>
    <t>En Ejecución</t>
  </si>
  <si>
    <t>TOTAL</t>
  </si>
  <si>
    <t>CÓDIGO HALLAZGO</t>
  </si>
  <si>
    <t>DESCRIPCIÓN DEL HALLAZGO</t>
  </si>
  <si>
    <t>CAUSA DEL HALLAZGO</t>
  </si>
  <si>
    <t>ACCIÓN DE MEJORA</t>
  </si>
  <si>
    <t>ACTIVIDADES</t>
  </si>
  <si>
    <t>UNIDAD DE MEDIDA</t>
  </si>
  <si>
    <t>CANTIDAD UNIDAD DE MEDIDA</t>
  </si>
  <si>
    <t>FECHA DE INICIO</t>
  </si>
  <si>
    <t>FECHA DE TERMINACIÓN</t>
  </si>
  <si>
    <t>PLAZO EN SEMANAS</t>
  </si>
  <si>
    <t>AVANCE FÍSICO DE EJECUCIÓN</t>
  </si>
  <si>
    <t xml:space="preserve">OBSERVACIONES - SEGUIMIENTO  OCI </t>
  </si>
  <si>
    <t>RESPONSABLES</t>
  </si>
  <si>
    <t>EN EJECUCIÓN.</t>
  </si>
  <si>
    <t>2015-5</t>
  </si>
  <si>
    <t>Incumplimiento de lo dispuesto en el Manual de Contratación el cual en su numeral 5 establece: "Corresponde al Grupo Contractual adelantar, en coordinación con el supervisor o interventor del contrato, la liquidación del contrato celebrado"</t>
  </si>
  <si>
    <t>Realizar informe de seguimiento semestral al proceso judicial que se adelanta entre UNE y el Ministerio del Trabajo.</t>
  </si>
  <si>
    <t>Elaborar informe del estado de avance del proceso, con la información suministrada por la Oficina Asesora Jurídica.</t>
  </si>
  <si>
    <t>Informe del estado del proceso (semestral)</t>
  </si>
  <si>
    <t>El primer informe sobre el estado de avance del proceso relacionado con el Contrato 407 de 2013, fue emitido por el Grupo de Vigilancia Judicial el 22 de enero de 2020,indicando que el   proceso estaba para fallo de primera instancia, y el segundo informe fue realizado por el Grupo de Gestión Contractual el 05 de agosto de 2020, donde se evidencia que el proceso continua en el mismo estado.</t>
  </si>
  <si>
    <r>
      <rPr>
        <b/>
        <sz val="12"/>
        <color rgb="FF000000"/>
        <rFont val="Arial Narrow"/>
        <family val="2"/>
      </rPr>
      <t>Subdirección Administrativa y Financiera</t>
    </r>
    <r>
      <rPr>
        <sz val="12"/>
        <color rgb="FF000000"/>
        <rFont val="Arial Narrow"/>
        <family val="2"/>
      </rPr>
      <t xml:space="preserve">
-Grupo de Gestión Contractual</t>
    </r>
  </si>
  <si>
    <t xml:space="preserve"> </t>
  </si>
  <si>
    <t>Vigencias</t>
  </si>
  <si>
    <t>Trazadores PAZ 2022</t>
  </si>
  <si>
    <t>2022-1</t>
  </si>
  <si>
    <r>
      <rPr>
        <b/>
        <sz val="12"/>
        <rFont val="Arial Narrow"/>
        <family val="2"/>
      </rPr>
      <t>Hallazgo N°1. Articulación de reportes sobre la asignación presupuestal (A, D, PAS)</t>
    </r>
    <r>
      <rPr>
        <sz val="12"/>
        <rFont val="Arial Narrow"/>
        <family val="2"/>
      </rPr>
      <t>: Inconsistencias, diferencias, imprecisiones y errores en la información reportada en los diferentes aplicativos como: Seguimiento de Proyecto de Inversión -SPI-, -SIRECI- de la -CGR- y en los Informes de Ejecución Presupuestal Sectorial del -MinHacienda-, dispuestos para alimentar la información de los recursos asignados y apropiados para la implementación del -Pilar 1.6-.</t>
    </r>
  </si>
  <si>
    <r>
      <rPr>
        <b/>
        <sz val="12"/>
        <rFont val="Arial Narrow"/>
        <family val="2"/>
      </rPr>
      <t xml:space="preserve">Articulación de reportes sobre la asignación presupuestal (A, D, PAS): </t>
    </r>
    <r>
      <rPr>
        <sz val="12"/>
        <rFont val="Arial Narrow"/>
        <family val="2"/>
      </rPr>
      <t xml:space="preserve">
i) Desarticulación en los reportes  de información que reposan en cada uno de los sistemas internos y externos dispuestos para ello (-SPI-, -SIRECI-, -Min Hacienda-)
ii) La información que se encuentra en los diferentes aplicativos o sistemas de información de seguimiento del Posconflicto permiten ser alimentadas aun después de los cierres de ejecución.
iii) Debido a que las áreas responsables de alimentar el -SPI- (Seguimiento de Proyecto de Inversión) son múltiples, no permiten detectar errores y advertir oportunamente sobre el reporte de los datos reales.
iv) Deficiencias en mecanismos de  seguimiento y monitoreo de control interno.</t>
    </r>
  </si>
  <si>
    <t>1. Realizar seguimiento y verificación a la información reportada por las áreas por parte de los enlaces de cada dependencia asignado del Grupo Planes, con el fin de garantizar que la ejecución de los recursos asociados a los trazadores presupuestales de PAZ</t>
  </si>
  <si>
    <t>Realizar la verificación mensual de la ejecución de los recursos asociados a los trazador de presupuestales, revisando en conjunto con el formulador del proyecto la ejecución de los recuros apropiados versus lo reportado en SPI y solicitar los ajustes que sean necesarios antes del cierre de reporte y seguimiento SPI</t>
  </si>
  <si>
    <t>- Informe de seguimiento y alertas SPI
- Solicitud de modificaciones al reporte (correo electronico al gerente y al formulador del proyecto)</t>
  </si>
  <si>
    <r>
      <rPr>
        <b/>
        <sz val="12"/>
        <rFont val="Arial Narrow"/>
        <family val="2"/>
      </rPr>
      <t>Oficina Asesora de Planeación</t>
    </r>
    <r>
      <rPr>
        <sz val="12"/>
        <rFont val="Arial Narrow"/>
        <family val="2"/>
      </rPr>
      <t xml:space="preserve"> - Grupo Planes de Gestión</t>
    </r>
  </si>
  <si>
    <t>2. Realizar validación del informe generado de SPI de la ejecución de los recursos asociados al trazaor de paz.</t>
  </si>
  <si>
    <t>Realizar la verificación semestral y anual de los recursos ejecutados y reportados en SPI con el fin de garantizar la información de ejecución correcta asociada a los trazadores presupuestales de PAZ y solicitar los ajustes que sean necesarios antes del cierre de reporte y seguimiento SPI</t>
  </si>
  <si>
    <t>- Reporte SPI Trazador Presupuestal PAZ  2022
- Solicitud de modificaciones al reporte (correo electronico al Gerente y al formulador del Proyecto)</t>
  </si>
  <si>
    <t>Oficina Asesora de Planeación</t>
  </si>
  <si>
    <t>3. Verificar que la información cargada en STORM y SPI sean los mismos datos que se transmitirán en el reporte a la CGR por parte de la Oficina de Control Interno, con el fin de garantizar la veracidad de la información  de los trazadores presupuestales de PAZ</t>
  </si>
  <si>
    <t>La Oficina Asesora de Planeación y la Oficina de Control Interno, en conjunto realizarán la verificación semestral y anual de la información que corresponde a los trazadores presupuestales de PAZ cargada en STORM vs reporte SPI antes de transmitir a SIRECI con el fin de garantizar su veracidad.</t>
  </si>
  <si>
    <t>Reporte STORM con información validada</t>
  </si>
  <si>
    <t>4. Solicitar el reporte oportuno a las dependencias responsables de reporte avances en SPI y SIIPO de ejecución presupuestal, acciones y metas.</t>
  </si>
  <si>
    <t>Solicitar mediante correo electronico mensual a los gerentes de proyectos, formuladores de proyecto, enlaces paz de cada dependencia tecnica responsable de reporte de información relacionada con compromisos PAZ, el reporte oportuno generando las alertas necesarias antes del cierre de ejecución mensual,  con el fin de evitar el reporte de la información de forma extemporanea</t>
  </si>
  <si>
    <t>Correo electronico mensual</t>
  </si>
  <si>
    <t>2022-2</t>
  </si>
  <si>
    <r>
      <rPr>
        <b/>
        <sz val="12"/>
        <rFont val="Arial Narrow"/>
        <family val="2"/>
      </rPr>
      <t>Hallazgo No. 2. Focalización de los Recursos en los Municipios -PDET-(Trazador 1.8) (A, D, PAS)</t>
    </r>
    <r>
      <rPr>
        <sz val="12"/>
        <rFont val="Arial Narrow"/>
        <family val="2"/>
      </rPr>
      <t>: Existen imprecisiones e inconsistencias entre los datos plasmados en los diferentes reportes de información como: lo que aparece en -SIRECI- y las respuestas oficiales entregadas a la auditoría con relación a la asignación presupuestal del trazador 1.8 para las vigencias 2020 y 2021, por $1.732.788.800.</t>
    </r>
  </si>
  <si>
    <r>
      <rPr>
        <b/>
        <sz val="12"/>
        <rFont val="Arial Narrow"/>
        <family val="2"/>
      </rPr>
      <t xml:space="preserve">Focalización de los Recursos  en los Municipios -PDET- (Trazador 1.8). </t>
    </r>
    <r>
      <rPr>
        <sz val="12"/>
        <rFont val="Arial Narrow"/>
        <family val="2"/>
      </rPr>
      <t xml:space="preserve">
i) Desarticulación de la información reportada en los diferentes aplicativos que muestran el seguimiento de los recursos de posconflicto.
ii) Deficiencias en mecanismos de seguimiento y monitoreo de control interno.</t>
    </r>
  </si>
  <si>
    <t>- Informe de seguimiento y alertas SPI 
- Solicitud modificaciones reportes (correo electronico al gerente y al formulador del proyecto)</t>
  </si>
  <si>
    <t>- Reporte SPI Trazador Presupuestal PAZ  2022
-Solicitud de modificaciones reporte (correo electronico al Gerente y al formulador del Proyecto)</t>
  </si>
  <si>
    <t>4. Realizar de manera formal la solicitud al DNP, la modificación de los recursos apropiados vigentes de los trazadores presupuestales de Paz, cuando se presenten ejecuciones en compromiso, obligaciones y pago mayores a los recursos apropiados inicialmente</t>
  </si>
  <si>
    <t>Realizar de manera formal la solicitud al DNP, la modificación de los recursos apropiados vigentes de los trazadores presupuestales de Paz, cuando se presenten ejecuciones en compromiso, obligaciones y pago mayores a los recursos apropiados iniciallmente</t>
  </si>
  <si>
    <t>Oficio de solicitud al DNP</t>
  </si>
  <si>
    <t>2022-3</t>
  </si>
  <si>
    <r>
      <rPr>
        <b/>
        <sz val="12"/>
        <rFont val="Arial Narrow"/>
        <family val="2"/>
      </rPr>
      <t>Hallazgo N°3. Seguimiento y Control a la Ejecución Contractual  (A, D)</t>
    </r>
    <r>
      <rPr>
        <sz val="12"/>
        <rFont val="Arial Narrow"/>
        <family val="2"/>
      </rPr>
      <t xml:space="preserve">
Se evidenció que el -MinTrabajo- no realizó la publicación de soportes: (Actas de inicio, estudios previos, informes de actividades ejecutadas y soportes; entre otros) de algunos contratos dentro de los términos señalados por el Decreto 1082 del 2015.</t>
    </r>
  </si>
  <si>
    <r>
      <rPr>
        <b/>
        <sz val="12"/>
        <rFont val="Arial Narrow"/>
        <family val="2"/>
      </rPr>
      <t xml:space="preserve">Seguimiento y Control a la Ejecución Contractual
</t>
    </r>
    <r>
      <rPr>
        <sz val="12"/>
        <rFont val="Arial Narrow"/>
        <family val="2"/>
      </rPr>
      <t>i) Deficiencias en mecanismos de seguimiento,  autocontrol y monitoreo del proceso de contratación en la actividad de supervisión</t>
    </r>
  </si>
  <si>
    <t>1. Revisar periódicamente  la publicación de los documentos de la gestión contractual en la plataforma SECOP</t>
  </si>
  <si>
    <t>1. Diseñar matriz de datos para el seguimiento mensual de la publicidad de los documentos de la ejecución contractual.</t>
  </si>
  <si>
    <t>Matriz de seguimiento</t>
  </si>
  <si>
    <t xml:space="preserve">2. Enviar correo masivo mensual a los supervisores de los contratos y convenios celebrados por la Entidad, solicitando evidencia de la publicación en la plataforma Secop de la informaciòn relativa  a la ejecución del contrato.
</t>
  </si>
  <si>
    <t>Correo enviado</t>
  </si>
  <si>
    <t>3. Rendir informe mensual a la Coordinación del GGC de la información de la matriz, para generar alertas y adoptar las medidas a que haya lugar.</t>
  </si>
  <si>
    <t>Informe</t>
  </si>
  <si>
    <t xml:space="preserve">2. Fortalecer a  los supervisores para el seguimiento y control de la gestión contractual a través del uso adecuado de  la plataforma SECOP </t>
  </si>
  <si>
    <t>Solicitar a Colombia Compra Eficiente,  la realización de jornadas  semestrales de fortalecimiento a los supervisores en cuanto al  manejo de la plataforma Secop y en el ejercicio de la supervisión de los contratos estatales.</t>
  </si>
  <si>
    <t>Solicitud a Colombia Compra Eficiente</t>
  </si>
  <si>
    <t xml:space="preserve">Definir en los estudios previos la información relativa a los recursos  asociados al "Proyecto del Plan Marco para Implementación del Acuerdo de Paz (PMI)", para el cargue de la información presupuestal en la plataforma Secop.
</t>
  </si>
  <si>
    <t xml:space="preserve">1. Modificar el formato de estudios previos de la Entidad, incluyendo campo para señalar si el presupuesto del contrato está o no asociado al  PMI.
</t>
  </si>
  <si>
    <t>Formato de Estudios previos actualizado</t>
  </si>
  <si>
    <t xml:space="preserve">2.  Enviar correo masivo mensual a los abogados del  equipo de Gestión Contractual,  reiterando  el ingreso de la informaciòn presupuestal a Secop  cuando los recursos del contrato estàn asociados al  "Proyecto del Plan Marco para Implementación del Acuerdo de Paz (PMI)"
</t>
  </si>
  <si>
    <t>2022-4</t>
  </si>
  <si>
    <r>
      <t>Hallazgo N°04. Marcación en la Plataforma SECOP II — Sección: Información Presupuestal como Proyecto no Asociado al Plan Marco de Implementación del Acuerdo de Paz (A):</t>
    </r>
    <r>
      <rPr>
        <sz val="12"/>
        <rFont val="Arial Narrow"/>
        <family val="2"/>
      </rPr>
      <t xml:space="preserve">
En la plataforma -SECOP II-, en el proceso de etapa precontractual, no se señaló en la sección "INFORMACIÓN PRESUPUESTAL" que los contratos relacionados por el -MinTrabajo- se encontrarán asociado al -PMI-.</t>
    </r>
  </si>
  <si>
    <r>
      <rPr>
        <b/>
        <sz val="12"/>
        <rFont val="Arial Narrow"/>
        <family val="2"/>
      </rPr>
      <t>Marcación en la Plataforma SECOP II — Sección: Información Presupuestal  sobre Proyecto no Asociado al Plan Marco de Implementación del Acuerdo de Paz</t>
    </r>
    <r>
      <rPr>
        <sz val="12"/>
        <rFont val="Arial Narrow"/>
        <family val="2"/>
      </rPr>
      <t xml:space="preserve">
(i) Debilidades en el Control Interno, relacionado con el manejo de la información presupuestal que se reporta por el área de contratos o del estructurador del proceso en la plataforma -SECOP II-</t>
    </r>
  </si>
  <si>
    <r>
      <rPr>
        <b/>
        <sz val="12"/>
        <color rgb="FF000000"/>
        <rFont val="Arial Narrow"/>
        <family val="2"/>
      </rPr>
      <t xml:space="preserve">Hallazgo  5. Liquidacion Contratos (A).  En el Contrato 407 de 2013, </t>
    </r>
    <r>
      <rPr>
        <sz val="12"/>
        <color rgb="FF000000"/>
        <rFont val="Arial Narrow"/>
        <family val="2"/>
      </rPr>
      <t xml:space="preserve">Se evidencia que aún no ha sido liquidado, a pesar que se decretó el incumplimiento del contrato mediante resolución 2035 del  04  de junio de  2015,  confirmada  mediante  resolución  3200 de  21  de  agosto de  2015, es  decir  el  contrato  no está  en ejecución, a pesar que su liquidación  fue  solicitada  por  el  supervisor  mediante  memorando  130000-203474 del  23  de  octubre de  2015, dirigido a  la  coordinadora del Grupo de  Gestión  Contractual,  advirtiendo que  se  tengan en cuenta  las  acciones  legales  y sancionatorias  que se  han desarrollado en este  contrato. Lo anterior por deficiencias en la Gestión de la  etapa  pos contractual por  parte del supervisor y el área  de  Gestión Contractual del  Ministerio. </t>
    </r>
  </si>
  <si>
    <r>
      <rPr>
        <b/>
        <sz val="12"/>
        <color theme="1"/>
        <rFont val="Arial Narrow"/>
        <family val="2"/>
      </rPr>
      <t xml:space="preserve">Subdirección Administrativa y Financiera </t>
    </r>
    <r>
      <rPr>
        <sz val="12"/>
        <color theme="1"/>
        <rFont val="Arial Narrow"/>
        <family val="2"/>
      </rPr>
      <t xml:space="preserve">- Grupo de Gestión Contractual </t>
    </r>
  </si>
  <si>
    <t>Se diseñó una matriz para el  seguimiento de la publicación de los contratos suscritos, la cual se encuentra diligenciada para las vigencias 2022 y 2023; además incluye información de las etapas precontractual, contractual y postcontractual, la cual  está vinculada al espacio donde se almacenan los soportes que pueden ser consultados por las áreas que ejercen la supervisión y por el responsable del Grupo de Gestión Contractual que realiza el seguimiento.</t>
  </si>
  <si>
    <t xml:space="preserve">No se requirió enviar comunicación de ajuste al DNP, ya que los compromisos, obligaciones y pagos no fueron superiores a la apropiación vigente. Se precisa que, la plataforma SPI fue objeto de ajustes y migración de información, por lo que se habilitó a las entidades del sector trabajo para que la verificaran a 31-dic-2022. El Ministerio previo reporte al DNP, realizó modificaciones para que se reflejaran debidamente las categorías de Construcción de Paz; no obstante, esta información está siendo validada por el DNP y puede ser objeto de posteriores ajustes. </t>
  </si>
  <si>
    <t>Se modificó el formato  de estudios previos de contratación directa/Contrato de Prestacion de Servicios Profesionales y Apoyo a la Gestión (Versión 19 del 30 de mayo de 2023), en el que se incluyó la opción de marcado para conocer si los recursos financieros con lo que se financia la contratación, se encuentran asociados al Plan Marco para la Implementación del Acuerdo de Paz (PMI).</t>
  </si>
  <si>
    <t xml:space="preserve">Auditoría Financiera </t>
  </si>
  <si>
    <t>Cumplidas Primer Semestre</t>
  </si>
  <si>
    <t>2022-AF-1</t>
  </si>
  <si>
    <t>(i) Debilidad en la clasificación, reconocimiento, medición, revelación y presentación de la cuenta contable No.2.7.0.1.90 "otros litigios y demandas".
(ii) Retraso en la remisión de información por parte de las área de origen.</t>
  </si>
  <si>
    <t>Establecer  lineamientos para la clasificación de las provisiones por pago de honorarios de Tribunales de Arbitramento Obligatorios y realizar la reclasificación de las que se encontraban en la cuenta de "Otros Litigios y Demandas" a la cuenta de "Otras Provisiones diversas".</t>
  </si>
  <si>
    <t>1. Realizar la reclasificación de la cuenta contable 2.7.01.90.001 Otros litigios y demandas, a la cuenta contable 2.7.90.90.001 Otras provisiones diversas, junto a su correspondiente contrapartida, donde actualmente se registra la relación de Tribunales de Arbitramento Obligatorios.</t>
  </si>
  <si>
    <t xml:space="preserve">Comprobante contable.
</t>
  </si>
  <si>
    <r>
      <rPr>
        <b/>
        <sz val="12"/>
        <color rgb="FF000000"/>
        <rFont val="Arial Narrow"/>
        <family val="2"/>
      </rPr>
      <t>Subdirección Administrativa y Financiera</t>
    </r>
    <r>
      <rPr>
        <sz val="12"/>
        <color rgb="FF000000"/>
        <rFont val="Arial Narrow"/>
        <family val="2"/>
      </rPr>
      <t xml:space="preserve"> - Grupo de Contabilidad</t>
    </r>
  </si>
  <si>
    <t xml:space="preserve">2. Actualizar la Política Contable de Provisiones en el Manual de Políticas Contables de la Entidad </t>
  </si>
  <si>
    <t>Manual de Políticas Contables de la Entidad actualizado</t>
  </si>
  <si>
    <t>3. Realizar la revelación en las notas a los estados financieros, soportadas en la conciliación trimestral de esta cuenta contable, cumpliendo con los criterios de reconocimiento, medición, revelación y presentación establecidos por la normatividad contable de la CGN.</t>
  </si>
  <si>
    <t>Documento de revelaciones</t>
  </si>
  <si>
    <t xml:space="preserve">4. Realizar mesa de trabajo con la Oficina Asesora Jurídica y la Dirección de Inspección, Vigilancia y Control, con el fin de dar lineamientos  sobre la entrega de la información contable y el cumplimiento en la elaboración y presentación de las notas a los Estados Finacieros de la vigencia 2023. </t>
  </si>
  <si>
    <t xml:space="preserve">Acta de reunión </t>
  </si>
  <si>
    <r>
      <rPr>
        <b/>
        <sz val="12"/>
        <color rgb="FF000000"/>
        <rFont val="Arial Narrow"/>
        <family val="2"/>
      </rPr>
      <t>Subdirección Administrativa y Financie</t>
    </r>
    <r>
      <rPr>
        <sz val="12"/>
        <color rgb="FF000000"/>
        <rFont val="Arial Narrow"/>
        <family val="2"/>
      </rPr>
      <t>ra - Grupo de Contabilidad</t>
    </r>
  </si>
  <si>
    <t>2022-AF-2</t>
  </si>
  <si>
    <r>
      <rPr>
        <b/>
        <sz val="12"/>
        <color rgb="FF000000"/>
        <rFont val="Arial Narrow"/>
        <family val="2"/>
      </rPr>
      <t xml:space="preserve">Hallazgo Nº 2. Registro, Revelación y Depuración de la información contable
(A-D-OI).
</t>
    </r>
    <r>
      <rPr>
        <sz val="12"/>
        <color rgb="FF000000"/>
        <rFont val="Arial Narrow"/>
        <family val="2"/>
      </rPr>
      <t>Dentro de la cartera de la vigencia auditada, se presentan seis casos de “CIERRE”, uno (1) de ellos sin número de proceso con edad de cartera desde 30 hasta 334 días, sin claridad alguna con respecto al estado de la misma.
Así mismo presenta registros duplicados, de sancionados sin NIT, Cuantía ni fondo, con la característica de “Terminados”, situaciones que la Entidad no desvirtúa.
Las situaciones descritas, evidencian debilidades en los mecanismos oportunos de control, que afectan la Revelación y Fidelidad de la información reportada en los Estados Financieros, por ausencia de control, seguimiento y análisis permanente de los movimientos y saldos de la subcuenta.</t>
    </r>
  </si>
  <si>
    <t xml:space="preserve">(i) Debilidades en el registro de la información en el sistema de cobro coactivo.
(ii) Debilidades en la remisión oportuna de la información por parte de los Administradores Fiduciarios.
(iii) Deficiencias en  el proceso  depuración y recuperación de cartera.
(iv) Debilidades en la clasificación de la cartera por parte del administrador fiduciario </t>
  </si>
  <si>
    <t>1. Emitir lineamiento por parte del  Grupo de Cobro Coactivo,  para  el registro, remisión de información, clasificación  y depuración de la cartera, con el fin de lograr  la conciliación de información contable.</t>
  </si>
  <si>
    <t>Elaborar instructivo para la emisión de lineamientos  sobre el adecuado  registro, remisión de información, clasificación  y depuración de la cartera.</t>
  </si>
  <si>
    <t>Instructivo</t>
  </si>
  <si>
    <r>
      <rPr>
        <b/>
        <sz val="12"/>
        <color rgb="FF000000"/>
        <rFont val="Arial Narrow"/>
        <family val="2"/>
      </rPr>
      <t>Oficina Asesora Juridica</t>
    </r>
    <r>
      <rPr>
        <sz val="12"/>
        <color rgb="FF000000"/>
        <rFont val="Arial Narrow"/>
        <family val="2"/>
      </rPr>
      <t xml:space="preserve"> -  Grupo de Cobro Coactivo </t>
    </r>
  </si>
  <si>
    <t xml:space="preserve"> 2. Realizar actividades encaminadas a verificar los avances en el cumplimiento de los lineamientos emitidos para para  el registro, remisión de información, clasificación  y depuración de la cartera, asi como para conciliar la información contable entre  el Grupo de Cobro Coactivo,  el Administrador Fiduciario, interventoría y los Supervisores y/o apoyo  a la supervisión  del  Contrato de Interventoría.
</t>
  </si>
  <si>
    <t>1.Realizar mensualmente, mesas técnicas de conciliación de información contable  entre el Grupo de Cobro Coactivo,  el Administrador Fiduciario, interventoría y los Supervisores y/o apoyo  a la supervisión  del  Contrato de Interventoría., así como  de verificación de cumplimiento de los lineamientos establecidos en el manual, una vez sea emitido.</t>
  </si>
  <si>
    <t>Listado de asistencia</t>
  </si>
  <si>
    <r>
      <rPr>
        <b/>
        <sz val="12"/>
        <color rgb="FF000000"/>
        <rFont val="Arial Narrow"/>
        <family val="2"/>
      </rPr>
      <t>Oficina Asesora Juridica</t>
    </r>
    <r>
      <rPr>
        <sz val="12"/>
        <color rgb="FF000000"/>
        <rFont val="Arial Narrow"/>
        <family val="2"/>
      </rPr>
      <t xml:space="preserve"> - Grupo de Cobro Coactivo , Dirección de Riesgos Laborales  y supervisores del Contrato de Interventoria de Encargo Fiduciario</t>
    </r>
  </si>
  <si>
    <t>2. Realizar mensualmente, mesas técnicas de conciliación de información contable  entre el Grupo de Cobro Coactivo, y la Dirección de IVC, así como  de verficación de cumplimiento de los lineamientos establecidos en el manual, una vez sea emitido.</t>
  </si>
  <si>
    <r>
      <rPr>
        <b/>
        <sz val="12"/>
        <color rgb="FF000000"/>
        <rFont val="Arial Narrow"/>
        <family val="2"/>
      </rPr>
      <t>Oficina Asesora Juridic</t>
    </r>
    <r>
      <rPr>
        <sz val="12"/>
        <color rgb="FF000000"/>
        <rFont val="Arial Narrow"/>
        <family val="2"/>
      </rPr>
      <t>a - Grupo de Cobro Coactivo  y Dirección de IVC</t>
    </r>
  </si>
  <si>
    <t>2022-AF-3</t>
  </si>
  <si>
    <t>(i) Debilidades en la remisión oportuna de la información   por parte de las áreas de origen.
(ii) Debilidades en la remisión de la información por parte de las áreas generadoras de la información, al no cumplir con los criterios  establecidos en el Manual de Políticas Contables del Ministerio y la plantilla para la presentación uniforme de las notas a los estados financieros  de la Contaduría General de la Nación.</t>
  </si>
  <si>
    <t>Definir los lineamientos para el cierre de la vigencia y la presentación de los estados financieros, de conformidad con la directriz que emita la Contaduría General de la Nación al respecto.</t>
  </si>
  <si>
    <t>1. Emitir una circular con los lineamientos para el cierre de la vigencia y la presentación de los estados financieros, de conformidad con la directriz que emita la Contaduría General de la Nación al respecto.</t>
  </si>
  <si>
    <t>Circular</t>
  </si>
  <si>
    <r>
      <rPr>
        <b/>
        <sz val="12"/>
        <color rgb="FF000000"/>
        <rFont val="Arial Narrow"/>
        <family val="2"/>
      </rPr>
      <t xml:space="preserve"> Subdirección Administrativa y Financiera </t>
    </r>
    <r>
      <rPr>
        <sz val="12"/>
        <color rgb="FF000000"/>
        <rFont val="Arial Narrow"/>
        <family val="2"/>
      </rPr>
      <t>- Grupo  de Contabilidad</t>
    </r>
  </si>
  <si>
    <t>2. Socializar  la circular a través de mesas de trabajo con los áreas de la Entidad proveedoras de información contable.</t>
  </si>
  <si>
    <t xml:space="preserve">
Acta de reunión  </t>
  </si>
  <si>
    <r>
      <rPr>
        <b/>
        <sz val="12"/>
        <color rgb="FF000000"/>
        <rFont val="Arial Narrow"/>
        <family val="2"/>
      </rPr>
      <t xml:space="preserve"> Subdirección Administrativa y Financiera</t>
    </r>
    <r>
      <rPr>
        <sz val="12"/>
        <color rgb="FF000000"/>
        <rFont val="Arial Narrow"/>
        <family val="2"/>
      </rPr>
      <t xml:space="preserve"> - Grupo  de Contabilidad</t>
    </r>
  </si>
  <si>
    <t>2022-AF-4</t>
  </si>
  <si>
    <r>
      <rPr>
        <b/>
        <sz val="12"/>
        <color rgb="FF000000"/>
        <rFont val="Arial Narrow"/>
        <family val="2"/>
      </rPr>
      <t xml:space="preserve">Hallazgo Nº 4. Deterioro de Cuentas por cobrar FRL (A-D)
</t>
    </r>
    <r>
      <rPr>
        <sz val="12"/>
        <color rgb="FF000000"/>
        <rFont val="Arial Narrow"/>
        <family val="2"/>
      </rPr>
      <t>En la información financiera suministrada por La Fiduprevisora – FRL, presenta un saldo a 31 de diciembre de 2022, en la cuenta 1386 - DETERIORO ACUMULADO DE CUENTAS POR COBRAR (CR) (multas) por $12.998.710.388, de los cuales $12.886.762.577 corresponden al deterioro de multas sin acuerdo de pago y $111.947.811 corresponden a multas con acuerdo de pago.
Si bien es cierto se contempla el procedimiento de deterioro al 100% de los derechos de las partidas que excedan los 10 años, no se evidencia lo establecido en dicho procedimiento cuando indica que, previo a correr el modelo de deterioro se debe realizar una depuración a aquella cartera sin acuerdo de pago por cuanto no existe el derecho o la exigibilidad de cobro</t>
    </r>
  </si>
  <si>
    <t xml:space="preserve">Debilidades en la conciliación de la cartera del FRL y el Grupo de Cobro Coactivo, previo a la presentación de la cuenta de dificil recaudo ante el Comité de Sostenibilidad Contable.
</t>
  </si>
  <si>
    <t xml:space="preserve">1. Realizar actividades encaminadas a conciliar la información contable entre  el Grupo de Cobro Coactivo,  el Administrador Fiduciario, interventoría y los Supervisores y/o apoyo  a la supervisión  del  Contrato de Interventoría, para determinar la cartera a 31 de diciembre de 2012, que se llevará a depuración contable, al Comité de Depuración Contable. </t>
  </si>
  <si>
    <t xml:space="preserve">Realizar mesas técnicas entre el Grupo de Cobro Coactivo y la Fiduprevisora - FRL, para determinar la cartera que a 31 de diciembre de 2012, se llevará a depuración ante al Comité de Depuración Contable. </t>
  </si>
  <si>
    <t>Actas de reunión</t>
  </si>
  <si>
    <r>
      <rPr>
        <b/>
        <sz val="12"/>
        <color rgb="FF000000"/>
        <rFont val="Arial Narrow"/>
        <family val="2"/>
      </rPr>
      <t>Oficina Asesora Jurídica</t>
    </r>
    <r>
      <rPr>
        <sz val="12"/>
        <color rgb="FF000000"/>
        <rFont val="Arial Narrow"/>
        <family val="2"/>
      </rPr>
      <t xml:space="preserve"> - Grupo de Cobro Coactivo y  Subdirección administrativa y financiera -  Grupo de Contabilidad</t>
    </r>
  </si>
  <si>
    <t>2. Realizar acciones encaminadas a fortalecer el cobro persuasivo, de las multas y sanciones por incumplimiento de las normas de riesgos laborales.</t>
  </si>
  <si>
    <t xml:space="preserve">Implementar una matriz de información detallada para el reporte mensual  de las gestiones adelantadas  por parte del Administrador Fiduciario, en el trámite de cobro persuasivo. </t>
  </si>
  <si>
    <t>Matriz</t>
  </si>
  <si>
    <r>
      <rPr>
        <b/>
        <sz val="12"/>
        <color rgb="FF000000"/>
        <rFont val="Arial Narrow"/>
        <family val="2"/>
      </rPr>
      <t xml:space="preserve">Dirección de Riesgos Laborales </t>
    </r>
    <r>
      <rPr>
        <sz val="12"/>
        <color rgb="FF000000"/>
        <rFont val="Arial Narrow"/>
        <family val="2"/>
      </rPr>
      <t>- Supervisores del contrato de interventoria de encargo fiduciario.</t>
    </r>
  </si>
  <si>
    <t>2022-AF-5</t>
  </si>
  <si>
    <r>
      <rPr>
        <b/>
        <sz val="12"/>
        <color rgb="FF000000"/>
        <rFont val="Arial Narrow"/>
        <family val="2"/>
      </rPr>
      <t xml:space="preserve">Hallazgo Nº 5. Cobro Coactivo (A, D, IP)
</t>
    </r>
    <r>
      <rPr>
        <sz val="12"/>
        <color rgb="FF000000"/>
        <rFont val="Arial Narrow"/>
        <family val="2"/>
      </rPr>
      <t>se relacionan 387 multas que no describen radicado o evidencia de alguna gestión de cobro coactivo (casilla T “ESTADO”), estas multas datan de las vigencias 2018 y 2019, por valor de $6.618.885.742, que no han sido sujeto de cobro coactivo, según se evidencia en la información entregada por la Fiduprevisora correspondiente al Fondo de Riesgos Laborales - FRL.
Lo anterior debido a la inexistencia de controles, incumplimiento de las funciones establecidas por parte de la Oficina Asesora Jurídica del Ministerio del Trabajo, debilidades en las gestiones de cobro, que denotan ausencia de recuperación del recurso público.
 Se evidencia que existen deficiencias del debido
control y seguimiento sobre la gestión de cobro, recaudo y depuración de la cartera, y por tanto se carece de certeza y documentos soporte útiles, pertinentes y conducentes que  evidencien la situación real de la gestión cobro coactivo.</t>
    </r>
  </si>
  <si>
    <t xml:space="preserve">(i) Debilidades en el control y seguimiento sobre la gestión de cobro, recaudo y depuración de la cartera del FRL.
(ii) Deficiencias en la oportuna y adecuada remisión de información por parte de las Direcciones Territoriales. </t>
  </si>
  <si>
    <t>1. Implementar mecanismos de control para el adecuado seguimiento a los procesos de cobro coactivo  que se adelantan en la Oficina Asesora Jurídica</t>
  </si>
  <si>
    <t>Mejorar  el funcionamiento del  Sistema de Cobro coactivo  que permita la generación de alertas y reportes que evidencien los riesgos de prescripción y/o caducidad de cada proceso que se adelanta en la Oficina Asesora Jurídica.</t>
  </si>
  <si>
    <t xml:space="preserve">Contrato  para mejorar el funcionamiento del Sistema de Cobro Coactivo
</t>
  </si>
  <si>
    <r>
      <rPr>
        <b/>
        <sz val="12"/>
        <color rgb="FF000000"/>
        <rFont val="Arial Narrow"/>
        <family val="2"/>
      </rPr>
      <t>Oficina Asesora Juridica</t>
    </r>
    <r>
      <rPr>
        <sz val="12"/>
        <color rgb="FF000000"/>
        <rFont val="Arial Narrow"/>
        <family val="2"/>
      </rPr>
      <t xml:space="preserve"> - Grupo de Cobro Coactivo</t>
    </r>
  </si>
  <si>
    <t>2. Realizar actividades encaminadas a fortalecer la gestión de cobro coactivo desde  las DT.</t>
  </si>
  <si>
    <t>Realizar capacitaciones  a las DT para fortalecer el cumplimiento del proceso de envío de información de los actos administrativos que prestan merito ejecutivo, sobre la cuales versa las acciones de cobro persuasivo realizadas por el Administrador fiduciario y el cobro coactivo realizado por la Oficina Asesora Jurídica.</t>
  </si>
  <si>
    <r>
      <rPr>
        <b/>
        <sz val="12"/>
        <color rgb="FF000000"/>
        <rFont val="Arial Narrow"/>
        <family val="2"/>
      </rPr>
      <t xml:space="preserve"> Oficina Asesora Juridica</t>
    </r>
    <r>
      <rPr>
        <sz val="12"/>
        <color rgb="FF000000"/>
        <rFont val="Arial Narrow"/>
        <family val="2"/>
      </rPr>
      <t xml:space="preserve"> - Grupo Cobro Coactivo y Dirección de Riesgos Laborales </t>
    </r>
  </si>
  <si>
    <t xml:space="preserve">3.Realizar actividades encaminadas a conciliar la información contable entre  el Grupo de Cobro Coactivo,  el Administrador Fiduciario, interventoría y los Supervisores y/o apoyo  a la supervisión  del  Contrato de Interventoría.
</t>
  </si>
  <si>
    <t>Realizar mensualmente, mesas técnicas de conciliación de información contable  entre el Grupo de Cobro Coactivo,  el Administrador Fiduciario, interventoría y los Supervisores y/o apoyo  a la supervisión  del  Contrato de Interventoría.</t>
  </si>
  <si>
    <t xml:space="preserve">Actas de reunión </t>
  </si>
  <si>
    <r>
      <rPr>
        <b/>
        <sz val="12"/>
        <color rgb="FF000000"/>
        <rFont val="Arial Narrow"/>
        <family val="2"/>
      </rPr>
      <t>Oficina Asesora Juridica -</t>
    </r>
    <r>
      <rPr>
        <sz val="12"/>
        <color rgb="FF000000"/>
        <rFont val="Arial Narrow"/>
        <family val="2"/>
      </rPr>
      <t xml:space="preserve"> Grupo Cobro Coactivo, Dirección de Riesgos Laborales y Supervisores y/o apoyo a la supervisión del contrato de interventoria de encargo fiduciario.</t>
    </r>
  </si>
  <si>
    <t>2022-AF-6</t>
  </si>
  <si>
    <t>Debilidades de tipo administrativo, operativo y financiero por parte del Fondo de Solidaridad Pensional y Colpensiones, en la revisión y cruce de cuentas causadas en las vigencias 2013 al 2021.</t>
  </si>
  <si>
    <t>1. Revisar, depurar y ajustar las cuentas por cobrar a Colpensiones afectando los Estados Financieros del Fondo de Solidaridad Pensional.</t>
  </si>
  <si>
    <t>Realizar el cruce  de cuentas de cobro de las vigencias 2013 al 2021, con el fin de que se refleje en los estados financieros  del encargo fiduciario la depuración de los $27.619.148.329 objeto del hallazgo.</t>
  </si>
  <si>
    <t>Estados Financieros con corte al 31 de diciembre de 2023</t>
  </si>
  <si>
    <r>
      <rPr>
        <b/>
        <sz val="12"/>
        <color theme="1" tint="4.9989318521683403E-2"/>
        <rFont val="Arial Narrow"/>
        <family val="2"/>
      </rPr>
      <t>Dirección de Pensiones</t>
    </r>
    <r>
      <rPr>
        <sz val="12"/>
        <color theme="1" tint="4.9989318521683403E-2"/>
        <rFont val="Arial Narrow"/>
        <family val="2"/>
      </rPr>
      <t xml:space="preserve"> - Subdirección de Subsidios Pensionales, Servicios Sociales Complementarios y Otras Prestaciones</t>
    </r>
  </si>
  <si>
    <t>2. Realizar mesas de trabajo entre el  Encargo Fiduciario y Colpensiones</t>
  </si>
  <si>
    <t>Realizar trimestralmente mesas de Trabajo entre la Dirección de Pensiones, el encargo fiduciario y Colpensiones, con el fin de hacer seguimiento y control al cruce  de cuentas de cobro causadas a Colpensiones.</t>
  </si>
  <si>
    <t>Actas mesas de trabajo entre la Dirección, el  Encargo Fiduciario y Colpensiones</t>
  </si>
  <si>
    <t>2022-AF-7</t>
  </si>
  <si>
    <t xml:space="preserve">Falta de verificación previo al registro SIIF Nación y de conciliación de saldos entre el Ministerio y el Consorcio FOPEP2022. </t>
  </si>
  <si>
    <t>Implementar acciones encaminadas a conciliar los saldos registrados en el Sistema Integrado de Información Financiera SIIF Nación II frente a los saldos enviados por el encargo fiduciario CONSORCIO FOPEP 2022, correspondiente a la cuenta contable 2436 “Retención en la Fuente e Impuesto de Timbre” y a la identificación de la aplicación de la cuenta contable al contrato de interventoría CONSORCIO AUDINTEGRAL FOPEP</t>
  </si>
  <si>
    <t>1. Conciliar trimestralmente los saldos registrados en el Sistema Integrado de Información Financiera SIIF Nación II, en la SubUnidad 36-01-01-002 y en la cuenta contable 2.4.36 “Retención en la Fuente e Impuesto de Timbre”, que corresponden al CONSORCIO FOPEP 2022 frente al saldo de los Estados financieros enviados por el Fondo.</t>
  </si>
  <si>
    <t>Reporte de Auxiliar Contable por PCI y Comprobante Contable, que evidencia el registro contable en la cuenta 2.4.36 “Retención en la Fuente e Impuesto de Timbre”.</t>
  </si>
  <si>
    <t>2. Solicitar trimestralmente mediante memorando dirigido a la Subdirección Administrativa y Financiera los documentos soporte (Reporte de Auxiliar Contable por PCI y Comprobante Contable), con el fin de verificar la conciliación realizada de los estados financieros del CONSORCIO FOPEP 2022 y el reporte generado por SIIF Nación II de la cuenta contable 2.4.36 “Retención en la Fuente e Impuesto de Timbre”, Subunidad 36-01-01-002.</t>
  </si>
  <si>
    <t>Memorando dirigido a la Subdirección Administrativa y Financiera solicitando el Reporte de Auxiliar Contable por PCI y el Comprobante Contable de conciliación</t>
  </si>
  <si>
    <r>
      <rPr>
        <b/>
        <sz val="12"/>
        <color theme="1"/>
        <rFont val="Arial Narrow"/>
        <family val="2"/>
      </rPr>
      <t>Dirección de Pensiones</t>
    </r>
    <r>
      <rPr>
        <sz val="12"/>
        <color theme="1"/>
        <rFont val="Arial Narrow"/>
        <family val="2"/>
      </rPr>
      <t xml:space="preserve"> - Subdirección de Pensiones Contributivas</t>
    </r>
  </si>
  <si>
    <t>2022-AF-8</t>
  </si>
  <si>
    <r>
      <t>Hallazgo No. 8. Pagos posteriores a pensionados fallecidos sin registro contable (A)</t>
    </r>
    <r>
      <rPr>
        <sz val="12"/>
        <color rgb="FF000000"/>
        <rFont val="Arial Narrow"/>
        <family val="2"/>
      </rPr>
      <t xml:space="preserve">
Al cruzar la información reportada por el Consorcio FOPEP de pensionados fallecidos con cobros posteriores y el estado de resultados al cierre del año 2022, no se evidencia que los valores pendientes por recuperar estén registrados contablemente en las cuentas de orden y de control en la subunidad correspondiente.</t>
    </r>
  </si>
  <si>
    <t>Debilidades en los lineamientos para el registro de los valores de mesadas cobradas posteriores al fallecimiento de los pensionados en los Estados Financieros de la Entidad</t>
  </si>
  <si>
    <t>Implementar acciones encaminadas a fortalecer la gestión del registro de valores de mesadas cobradas posterior al fallecimiento de los pensionados, en los Estados Financieros de la Entidad.</t>
  </si>
  <si>
    <t>Oficio de solicitud de concepto técnico ante  la Contaduría General de la Nación</t>
  </si>
  <si>
    <r>
      <rPr>
        <b/>
        <sz val="12"/>
        <color rgb="FF000000"/>
        <rFont val="Arial Narrow"/>
        <family val="2"/>
      </rPr>
      <t>Subdirección Administrativa y Financiera</t>
    </r>
    <r>
      <rPr>
        <sz val="12"/>
        <color rgb="FF000000"/>
        <rFont val="Arial Narrow"/>
        <family val="2"/>
      </rPr>
      <t xml:space="preserve"> -Grupo de  Contabilidad </t>
    </r>
  </si>
  <si>
    <t>2, Registrar mensualmente en Cuentas de Orden y Control los valores de los pagos posteriores a pensionados fallecidos y revelarlos en las notas a los estados financieros, según normatividad vigente.</t>
  </si>
  <si>
    <t>Comprobante Contable generado por el Sistema Integrado de Información Financiera SIIF Nación II afectando las Cuentas de Orden y Control en la Subunidad 36-01-01-002, que evidencia el registro de las mesadas cobradas posteriores al fallecimiento</t>
  </si>
  <si>
    <t>2022-AF-9</t>
  </si>
  <si>
    <t xml:space="preserve">Debilidades en el ejercicio de la supervisión al no realizar adecuado seguimiento  a la radicación de la cuentas de cobro del último periodo de ejecución,  luego de la terminación del contrato.  </t>
  </si>
  <si>
    <t xml:space="preserve">Establecer mecanismos de control para el adecuado seguimiento al cobro oportuno por parte de los contratistas de las áreas del Nivel Central del Ministerio. 
</t>
  </si>
  <si>
    <t>Realizar mesa técnica de seguimiento bimestral a los compromisos y obligaciones presupuestales de las diferentes áreas del Nivel Central, entre la Oficina Asesora de Planeación  y la Subdirección Administrativa y Financiera, para que conforme al resultado del seguimiento se emitan los requerimientos respectivos a los supervisores de los contratos.</t>
  </si>
  <si>
    <t xml:space="preserve">Actas de reunión
</t>
  </si>
  <si>
    <r>
      <rPr>
        <b/>
        <sz val="12"/>
        <color rgb="FF000000"/>
        <rFont val="Arial Narrow"/>
        <family val="2"/>
      </rPr>
      <t xml:space="preserve"> Subdirección Administrativa y Financiera</t>
    </r>
    <r>
      <rPr>
        <sz val="12"/>
        <color rgb="FF000000"/>
        <rFont val="Arial Narrow"/>
        <family val="2"/>
      </rPr>
      <t xml:space="preserve"> - Grupo de Presupuestro y la Oficina Asesora de Planeación </t>
    </r>
  </si>
  <si>
    <t>2022-AF-10</t>
  </si>
  <si>
    <t>Debilidades en la verificación de los documentos aportados para el trámite de pagos</t>
  </si>
  <si>
    <t xml:space="preserve">Fortalecer los mecanismos de verificación y control para mejorar la gestión de pagos </t>
  </si>
  <si>
    <t xml:space="preserve">1. Crear un Grupo Interno de Trabajo de Central de Cuentas en la Subdirección Administrativa Financiera, que se encargue de la verificación, autorización y obligación de cuentas para el trámite de pago de cada una de las facturas y/o cuentas de cobro que se deben gestionar en el nivel central </t>
  </si>
  <si>
    <t>Resolución de Creación del Grupo Interno de Trabajo</t>
  </si>
  <si>
    <t>2. Oficializar en el Sistema Integrado de Gestión de la entidad el formato de lista de chequeo para la revisión de cuentas de cobro  de los  contratos de Prestación de Sevicios y Apoyo a la Gestión, previo a su radicación.</t>
  </si>
  <si>
    <t xml:space="preserve">Formato de lista de chequeo
</t>
  </si>
  <si>
    <t>2022-AF-11</t>
  </si>
  <si>
    <t>2022-AF-12</t>
  </si>
  <si>
    <t>Formato de lista de chequeo</t>
  </si>
  <si>
    <t>2022-AF-13</t>
  </si>
  <si>
    <r>
      <t xml:space="preserve">Hallazgo Nº 13, Registros en compromisos (A)
</t>
    </r>
    <r>
      <rPr>
        <sz val="12"/>
        <color rgb="FF000000"/>
        <rFont val="Arial Narrow"/>
        <family val="2"/>
      </rPr>
      <t>Inconsistencias en los siguientes registros de compromisos:
- Crearon el compromiso 439222 asociado al convenio 677/22 pero el saldo pendiente corresponde al convenio 676/22
- Crearon los compromisos 515822, 515922 y 516022 asociados a la resolución 5239 pero la correspondiente era la resolución 5329
Lo que conlleva a incumplimiento normativo, falta de confiabilidad en los procesos de supervisión y de control establecidos</t>
    </r>
  </si>
  <si>
    <t>Debilidades en la  transcripción de los datos administrativos de cuatro registros presupuestales,  por error involuntario.</t>
  </si>
  <si>
    <t xml:space="preserve">Fortalecer la gestión y administración de la plataforma SIIF Nación II  al interior de la Subdirección Administrativa y Financiera </t>
  </si>
  <si>
    <t>Emitir lineamiento dirigido al Grupo de Contabilidad y Tesorería indicándo que en los casos en los que se identifiquen errores en los datos administrativos se informe inmediatamente al Grupo de Presupuesto para que se realice el ajuste correspondiente.</t>
  </si>
  <si>
    <t>Memorando</t>
  </si>
  <si>
    <t>Subdirección Administrativa y Financiera</t>
  </si>
  <si>
    <t>2022-AF-14</t>
  </si>
  <si>
    <t xml:space="preserve">Debilidades en el ejercicio de la supervisión al no realizar adecuado seguimiento  a la radicación de la cuentas de cobro del último periodo de ejecución  del contrato.  </t>
  </si>
  <si>
    <t xml:space="preserve">Realizar mesa técnica de seguimiento bimestral a los compromisos y obligaciones presupuestales de las diferentes áreas del Nivel Central, entre la Oficina Asesora de Planeación  y la Subdirección Administrativa y Financiera, para que conforme al resultado del seguimiento se emitan los requerimientos respectivos a los supervisores de los contratos.
 </t>
  </si>
  <si>
    <t xml:space="preserve">Acta de reunión
</t>
  </si>
  <si>
    <t>2022-AF-15</t>
  </si>
  <si>
    <t xml:space="preserve">Desconocimiento en las causas legales para la constitución de reservas presupuestales. 
</t>
  </si>
  <si>
    <t xml:space="preserve">Fortalecer la gestión institucional para  la adecuada constitución de reservas presupuestales conforme a la normatividad vigente.
</t>
  </si>
  <si>
    <t>1. Elaborar  circular sobre  la procedencia y justificación de la constitución de reservas presupuestales conforme a la normatividad vigente para tales efectos.</t>
  </si>
  <si>
    <r>
      <rPr>
        <b/>
        <sz val="12"/>
        <color rgb="FF000000"/>
        <rFont val="Arial Narrow"/>
        <family val="2"/>
      </rPr>
      <t>Subdirección Administrativa y Financiera</t>
    </r>
    <r>
      <rPr>
        <sz val="12"/>
        <color rgb="FF000000"/>
        <rFont val="Arial Narrow"/>
        <family val="2"/>
      </rPr>
      <t xml:space="preserve"> - Coordinación de Presupuesto </t>
    </r>
  </si>
  <si>
    <t>2. Elaborar un formato de justificación de la constitución de las reservas presupuestales</t>
  </si>
  <si>
    <t>Formato</t>
  </si>
  <si>
    <r>
      <rPr>
        <b/>
        <sz val="12"/>
        <color rgb="FF000000"/>
        <rFont val="Arial Narrow"/>
        <family val="2"/>
      </rPr>
      <t>Subdirección Administrativa y Financiera</t>
    </r>
    <r>
      <rPr>
        <sz val="12"/>
        <color rgb="FF000000"/>
        <rFont val="Arial Narrow"/>
        <family val="2"/>
      </rPr>
      <t xml:space="preserve"> - Grupo de Presupuesto </t>
    </r>
  </si>
  <si>
    <t>2022-AF-16</t>
  </si>
  <si>
    <t>(i) Debilidades en la supervisión al no publicar los documentos que dan cuenta de la ejecución contractual en la plataforma SECOP II
(ii) Debilidades en la verificación de la publicación en la plataforma SECOP II, previo a la autorización y obligación para el trámite de pago.</t>
  </si>
  <si>
    <t xml:space="preserve">Fortalecer los mecanismos de seguimiento al cumplimiento de las labores de supervisión, especificamente con relación a la publicación en SECOP II, así como en la verificación de los requisitos establecidos para el trámite de pagos 
</t>
  </si>
  <si>
    <t>1. Crear matriz de seguimiento aleatorio y estadistico sobre el estado de publicación de los documentos de ejecución de los contratos suscritos en la vigencia 2023 en la plataforma SECOP Il.</t>
  </si>
  <si>
    <r>
      <rPr>
        <b/>
        <sz val="12"/>
        <color rgb="FF000000"/>
        <rFont val="Arial Narrow"/>
        <family val="2"/>
      </rPr>
      <t>Subdirección Administrativa y Financiera</t>
    </r>
    <r>
      <rPr>
        <sz val="12"/>
        <color rgb="FF000000"/>
        <rFont val="Arial Narrow"/>
        <family val="2"/>
      </rPr>
      <t xml:space="preserve"> - Grupo de Gestión Contractual</t>
    </r>
  </si>
  <si>
    <t xml:space="preserve">2. Crear un Grupo Interno de Trabajo de Central de Cuentas en la Subdirección Administrativa Financiera, que se encargue de la verificación, autorización y obligación de cuentas para el trámite de pago de cada una de las facturas y/o cuentas de cobro que se deben gestionar en el nivel central </t>
  </si>
  <si>
    <t xml:space="preserve">3. Formalizar en el sistema integrado de gestión de la entidad el formato de lista de chequeo para la radicación de cuentas de cobro de contratos de Prestación de Sevicios y Apoyo a la Gestión.
</t>
  </si>
  <si>
    <t>2022-AF-17</t>
  </si>
  <si>
    <t xml:space="preserve">Fortalecer los mecanismos de seguimiento al cumplimiento de las labores de supervisión, especificamente con relación a la publicación en SECOP II, así como en la verificación de los requisitos establecidos para el trámite de pagos 
</t>
  </si>
  <si>
    <t>2022-AF-18</t>
  </si>
  <si>
    <t xml:space="preserve">Debilidades en el seguimiento, control y verificación de la ejecución del contrato, por parte  de la supervisión.
</t>
  </si>
  <si>
    <t>Implementar mecánismos de  control para la verificación del  adecuado cumplimiento de las obligaciones  para los contratos de operador logístico</t>
  </si>
  <si>
    <t xml:space="preserve">Oficializar en el Sistema Integrado de Gestión el formato de informe de ejecución para los contratos de operador logístico e incorporarlo en el sistema integrado de gestión
</t>
  </si>
  <si>
    <t>Formato de informe de ejecución de operador logístico</t>
  </si>
  <si>
    <t>2022-AF-19</t>
  </si>
  <si>
    <r>
      <t>Hallazgo No. 19</t>
    </r>
    <r>
      <rPr>
        <sz val="12"/>
        <color rgb="FF000000"/>
        <rFont val="Arial Narrow"/>
        <family val="2"/>
      </rPr>
      <t xml:space="preserve"> </t>
    </r>
    <r>
      <rPr>
        <b/>
        <sz val="12"/>
        <color rgb="FF000000"/>
        <rFont val="Arial Narrow"/>
        <family val="2"/>
      </rPr>
      <t>Información aplicativo SIRECI (A</t>
    </r>
    <r>
      <rPr>
        <sz val="12"/>
        <color rgb="FF000000"/>
        <rFont val="Arial Narrow"/>
        <family val="2"/>
      </rPr>
      <t>)
Se evidenció un incumplimiento en el cargue de la información en el aplicativo SIRECI, relacionado con la rendición de la cuenta anual consolidada del Ministerio del Trabajo, al no  incluir la totalidad de formatos requeridos en el referido aplicativo. hecho que no se ajusta a lo contemplado en la Resolución Reglamentaria Orgánica REG-ORG-42 de 2020, expedida por la CGR.</t>
    </r>
  </si>
  <si>
    <t>Error involuntario en el cargue de los documentos a la plataforma, lo cual no fue posible solucionarse con la ayuda de la mesa de soporte del SIRECI dentro del término establecido para reportar la información.</t>
  </si>
  <si>
    <t>Asegurar,  antes de reportar la información en el aplicativo SIRECI que se carguen los archivos solicitados.</t>
  </si>
  <si>
    <t>Verificar que la información remitida por las áreas corresponda a lo solicitado por la CGR, en especial que los Estados Financieros de la entidad sean entregados en un solo archivo PDF y el correspondiente al Plan Estratégico , también en PDF.</t>
  </si>
  <si>
    <t xml:space="preserve">Certificado de transmisión del SIRECI </t>
  </si>
  <si>
    <t>Oficina de Control Interno</t>
  </si>
  <si>
    <t>2022-AF-20</t>
  </si>
  <si>
    <t>(i) Debilidades en la supervisión al no publicar los documentos que dan cuenta de la ejecución contractual en la plataforma SECOP II.
(ii) Debilidades en la verificación de la publicación en la plataforma SECOP II, previo a la autorización y obligación para el trámite de pago.</t>
  </si>
  <si>
    <t>2. Crear un Grupo Interno de Trabajo de Central de Cuentas en la Subdirección Administrativa Financiera, que se encargue de la verificación, autorización y obligación de cuentas para el trámite de pago de cada una de las facturas y/o cuentas de cobro que se deben gestionar en el nivel central.</t>
  </si>
  <si>
    <t>3. Formalizar en el sistema integrado de gestión de la entidad el formato de lista de chequeo para la radicación de cuentas de cobro de contratos de Prestación de Sevicios y Apoyo a la Gestión.</t>
  </si>
  <si>
    <t>AXXA-2022-1</t>
  </si>
  <si>
    <r>
      <rPr>
        <b/>
        <sz val="12"/>
        <color rgb="FF000000"/>
        <rFont val="Arial Narrow"/>
        <family val="2"/>
      </rPr>
      <t xml:space="preserve">Hallazgo 1.  Funciones Ministerio Trabajo, regulación recursos Sistema Riesgos Laborales: </t>
    </r>
    <r>
      <rPr>
        <sz val="12"/>
        <color rgb="FF000000"/>
        <rFont val="Arial Narrow"/>
        <family val="2"/>
      </rPr>
      <t xml:space="preserve">
Se presentan debilidades en la gestión de politicas y reglamentos por parte del Ministerio del Trabajo y de la Superintendencia Financiera en el ejercicio de sus funciones administrativas dispuestas por la Ley, para regular el ingreso de recursos de no afiliados</t>
    </r>
  </si>
  <si>
    <t>Falta de regulación en el manejo exclusivo de los recursos parafiscales del Sistema de Riesgos Laborales administrados por las aseguradoras, especificamente de los recursos provenientes de los cotizantes no afiliados a Riesgos Laborales.</t>
  </si>
  <si>
    <t xml:space="preserve">Realizar actividades encaminadas a establecer la regulación sobre los recursos recibidos de cotizantes que no se encuentran afiliados a Riesgos Laborales. </t>
  </si>
  <si>
    <t>1. Solicitar  a las Administradoras de Riesgos Laborales la  actualización  del valor de los  recursos de no afiliados a Riesgos Laborales e informar las gestiones realizadas para la formalización de la afiliación.</t>
  </si>
  <si>
    <t>Oficios</t>
  </si>
  <si>
    <r>
      <rPr>
        <b/>
        <sz val="12"/>
        <color rgb="FF000000"/>
        <rFont val="Arial Narrow"/>
        <family val="2"/>
      </rPr>
      <t>Dirección de Riesgos Laborales</t>
    </r>
    <r>
      <rPr>
        <sz val="12"/>
        <color rgb="FF000000"/>
        <rFont val="Arial Narrow"/>
        <family val="2"/>
      </rPr>
      <t xml:space="preserve"> - Grupo Gestión Administrativa</t>
    </r>
  </si>
  <si>
    <t>2. Realizar Mesa de trabajo con el Ministerio de Salud y Protección Social, la Superintendencia Financiera, Oficina Asesora Juridica, Dirección de Riesgos Laborales del Ministerio del Trabajo,  con el fin de analizar la problemática y tomar las  decisiones a que haya lugar</t>
  </si>
  <si>
    <t>Acta de reunión y listado de asistencia</t>
  </si>
  <si>
    <t>3. Coordinar la Implementación de  las acciones  a que haya lugar, resultantes de la mesa de trabajo de la actividad No.2</t>
  </si>
  <si>
    <t>Auditoría de AXXA Colpatria</t>
  </si>
  <si>
    <t>Se realizó una mesa de trabajo el 21 de septiembre de 2023 con el Ministerio de Salud y Protección Social, la Superintendencia Financiera, Oficina Asesora Jurídica y la Dirección de Riesgos Laborales del Ministerio del Trabajo, con el fin de analizar la problemática sobre la regulación de los recursos recibidos de cotizantes que no se encuentran afiliados a Riesgos Laborales</t>
  </si>
  <si>
    <t>1. Presentar solicitud de concepto técnico  ante la Contaduria General de la Nación  con el fin de determinar la cuenta contable en la que se debe registrar  las mesadas cobradas posteriores al fallecimiento de pensionados.</t>
  </si>
  <si>
    <t>Se remitieron oficios con las solicitudes de información a las diez (10) Administradoras de Riesgos Laborales, así: AXA Colpatria radicado 08SE2023310400000046474 , Seguros de Vida ALFA 08SE2023310400000046656 , Seguros de Vida la Equidad 08SE2023310400000046542,  Seguros de Vida Aurora 08SE2023310400000046657,  Colmena 08SE2023310400000046546, MAPFRE Colombia Vida Seguros S.A 08SE2023310400000046553 , Positiva Compañía de Seguros S.A. 08SE2023310400000046559, Seguros Bolivar 08SE2023310400000046655, Seguros Generales Suramericana S.A 08SE2023310400000046658, Compañía de Seguros Colsanitas S.A 08SE2023310400000053586; todos del 04/10/2023;  frente a la actualización de los recursos de No afiliados a Riesgos Laborales, así como las gestiones realizadas para la formalización de las afiliaciones.</t>
  </si>
  <si>
    <t>Se realizó la reclasificación de la cuenta contable 2.7.01.90.001 Otros litigios y demandas, a la cuenta contable 2.7.90.90.001 Otras provisiones diversas, junto a su correspondiente contrapartida, donde se registra la relación de Tribunales de Arbitramento Obligatorios, lo cual se constató a través de Comprobante Contable 21522</t>
  </si>
  <si>
    <r>
      <t>Se presentó la solicitud del concepto técnico ante la Contaduría General de la N</t>
    </r>
    <r>
      <rPr>
        <sz val="12"/>
        <rFont val="Arial Narrow"/>
        <family val="2"/>
      </rPr>
      <t>ación con radicado 08SE2023410200000040407 del 08/08/2023</t>
    </r>
    <r>
      <rPr>
        <sz val="12"/>
        <color rgb="FF000000"/>
        <rFont val="Arial Narrow"/>
        <family val="2"/>
      </rPr>
      <t>, respecto al procedimiento contable a seguir para determinar donde se deben registrar las mesadas cobradas posteriores al fallecimiento de los pensionados del Fondo de Pensiones Públicas - FOPEP. Lo anterior, con el fin de implementar acciones encaminadas a fortalecer la gestión del registro de valores en los Estados Financieros de la Entidad.</t>
    </r>
  </si>
  <si>
    <t>Se emitió el memorando al Grupo de Contabilidad y Tesorería, con radicado 08SI2023410000000018091 del 31/08/2023, dando el lineamiento de informar inmediatamente, vía correo electrónico, a la coordinadora del Grupo de Presupuesto y devolver los registros presupuestales cuando se identifiquen errores de digitación en los datos administrativos.</t>
  </si>
  <si>
    <t>Auditoría Politica Pública de Discapacidad e Inclusión Social</t>
  </si>
  <si>
    <t>2022-PD-1</t>
  </si>
  <si>
    <t>Debilidades en el reporte de la información sobre los saldos por liberar, de forma oportuna, que permita determinar los recursos disponibles.</t>
  </si>
  <si>
    <t>Implementar mecanismos de control que permitan identificar los saldos no ejecutados con el fin de que sean liberados en el término establecido, atendiendo los lineamientos definidos por la entidad.</t>
  </si>
  <si>
    <t>1. Verificación mensual y reporte al Gerente del proyecto de los saldos disponibles</t>
  </si>
  <si>
    <t xml:space="preserve">2. Informe anual consolidado  vigencia 2024 de la verificación de saldos disponibles. </t>
  </si>
  <si>
    <t>2022-PD-2</t>
  </si>
  <si>
    <t>Posibles deficiencias en la conectividad a nivel de municipios, falta de cobertura, falta de equipos de cómputo, dificultad en la infraestructura de algunos municipios y falta de seguimiento y supervisión por las áreas que hacen parte del proceso de sensibilización, que redunda en el bajo interés de participación en los municipios PDET seleccionados</t>
  </si>
  <si>
    <t xml:space="preserve">Diseñar una estrategia de promoción para los municipios PDET que mejore los niveles de empleabilidad de las personas con discapacidad, en el marco del modelo de inclusión laboral del SPE, que apoye el cumplimiento de las metas establecidas en el Plan Marco de implementación y fortalezcan territorios rurales, a partir de análisis de experiencias previas y que entregue recomendaciones de intervención. </t>
  </si>
  <si>
    <t>Realizar visitas a los municipios PDET para desarrollar campañas y capacitaciones en relación con la normatividad, las herramientas tecnológicas y los beneficios que se pueden tener para empleadores y posible población beneficiaria.</t>
  </si>
  <si>
    <t>Reportes mensuales</t>
  </si>
  <si>
    <t>Informe Consolidado</t>
  </si>
  <si>
    <t>Informe de resultados</t>
  </si>
  <si>
    <t>Dirección de Derechos Fundamentales</t>
  </si>
  <si>
    <t>Dirección de Generación y Protección del Empleo y Subsidio Familiar</t>
  </si>
  <si>
    <r>
      <t>Hallazgo No° 1 . Control a Saldos de CDP (A - D)</t>
    </r>
    <r>
      <rPr>
        <sz val="12"/>
        <color indexed="8"/>
        <rFont val="Arial Narrow"/>
        <family val="2"/>
      </rPr>
      <t xml:space="preserve">
En la generación del CDP 94822 del 27/10/2022 se registra un valor de $25.487.062,00, sin embargo el registro presupuestal de la obligación 940222 del 22/12/ 2022 presenta un valor actual de $18.867.045,60, presentándose un saldo por comprometer de 6.620.016,40, por tanto no se hizo la liberación de saldo en el CDP acorde con los gastos.</t>
    </r>
  </si>
  <si>
    <r>
      <t>Hallazgo No° 2 . Sensibilización de la Política Pública (A).</t>
    </r>
    <r>
      <rPr>
        <sz val="12"/>
        <color indexed="8"/>
        <rFont val="Arial Narrow"/>
        <family val="2"/>
      </rPr>
      <t xml:space="preserve">
La implementación de la Política Pública de Discapacidad e Inclusión Social (PPDIS) por parte del Ministerio del Trabajo, en los procesos de sensibilización y socialización no han sido eficientes, por cuanto no se obtuvo los resultados esperados en relación con la participación y cobertura planeada, aunado a que no cuenta con mecanismos suficientes que le permitan obtener corresponsabilidad por parte de los entes territoriales para acudir a las diferentes convocatorias de capacitación.</t>
    </r>
  </si>
  <si>
    <t>Auditoría a la Junta Nacional de Invalidez</t>
  </si>
  <si>
    <t>2022-JCI</t>
  </si>
  <si>
    <t xml:space="preserve">i) Los integrantes de La Junta Nacional de Calificación de invalidez no cuentan con suplentes para las ausencias temporales, impedimentos y/o recusaciones.                                                                                                                        ii) El volumen de recursos de Apelación ha presentado un incremento exponencial y las salas no son suficientes para resolver.  </t>
  </si>
  <si>
    <t xml:space="preserve">Definir estrategias para atender oportunamente el recurso de apelación a resolver la JNCI y evitar el represamiento de casos </t>
  </si>
  <si>
    <t xml:space="preserve">1. Designar un suplente para cada uno de los miembros de las 4 Salas de la Junta Nacional de Calificación, con el fin de cubrir la ausencia temporal de los integrantes pricipales y/o de quien se haya declarado impedido o recusado. </t>
  </si>
  <si>
    <t>Acto administrativo de designación.</t>
  </si>
  <si>
    <t xml:space="preserve">2.Crear salas de descongestión para el represamiento de casos  </t>
  </si>
  <si>
    <t xml:space="preserve">Acto administrativo de creación de salas de descongestión.  </t>
  </si>
  <si>
    <r>
      <t>Hallazgo 19. Gestión del Ministerio del Trabajo. (A)</t>
    </r>
    <r>
      <rPr>
        <sz val="12"/>
        <color rgb="FF000000"/>
        <rFont val="Arial Narrow"/>
        <family val="2"/>
      </rPr>
      <t xml:space="preserve">
La Junta Nacional de Calificación de Invalidez, presente incumplimiento en los términos de calificación estipulados en el Decreto 1072, generando que el usuario final soporte los atrasos generados por el represamiento del proceso de calificación.</t>
    </r>
  </si>
  <si>
    <r>
      <t xml:space="preserve">Hallazgo Nº 1. Provisión Litigios y Demandas - SIRECI Vs Estados Financieros. 
</t>
    </r>
    <r>
      <rPr>
        <sz val="12"/>
        <color rgb="FF000000"/>
        <rFont val="Arial Narrow"/>
        <family val="2"/>
      </rPr>
      <t>Diferencia de $3.162.927.792 sin revelación en las notas a los estados financieros. Esto se presenta debido a la materialización de riesgos de índole contable, en donde los hechos económicos registrados no cumplen con criterios de reconocimiento, medición, revelación y presentación establecidos en la normatividad contable vigente referente a procesos judiciales en contra de la entidad</t>
    </r>
  </si>
  <si>
    <r>
      <t xml:space="preserve">Hallazgo Nº 3. Revelación de información en las Notas a los Estados Financieros (A). 
</t>
    </r>
    <r>
      <rPr>
        <sz val="12"/>
        <color rgb="FF000000"/>
        <rFont val="Arial Narrow"/>
        <family val="2"/>
      </rPr>
      <t>De acuerdo con las Notas a los Estados financieros vigencia 2022, se observa que la información presentada no cumple con el numeral 1.3.6.1 Estructura en donde se destaca el incumplimiento del numeral 59 literal d. “información adicional que sea relevante para entender los estados financieros y que no se haya presentado en estos”. Por cuanto, para conocer el detalle de la información la entidad tuvo que adicionar datos que no se encontraban en las mencionadas notas a los estados financieros publicadas en el CHIP.</t>
    </r>
  </si>
  <si>
    <r>
      <t xml:space="preserve">Hallazgo No. 6 Cuentas por cobrar Fondo de Solidaridad Pensional – FSP” (A - D) (Reintegro pago de subsidios a beneficiarios que no cumplían con los requisitos exigidos para pertenecer al programa)
</t>
    </r>
    <r>
      <rPr>
        <sz val="12"/>
        <color rgb="FF000000"/>
        <rFont val="Arial Narrow"/>
        <family val="2"/>
      </rPr>
      <t>No se evidencian por parte de la CGR, acciones de gestión entre el Fondo de Solidaridad Pensional y COLPENSIONES,  para el cruce de las cuentas de cobro relacionadas de las vigencias 2013 al 2021 reflejadas en los estados financieros del encargo fiduciario,  vigente en el momento en su calidad de Administrador Fiduciario, la Dirección de Contribuciones Pensionales y Egresos de COLPENSIONES.</t>
    </r>
  </si>
  <si>
    <r>
      <t xml:space="preserve">Hallazgo No.7. Cuenta 2.4.36 Retención en la Fuente e Impuesto de Timbre FOPEP – Balance Certificado (A)
</t>
    </r>
    <r>
      <rPr>
        <sz val="12"/>
        <color rgb="FF000000"/>
        <rFont val="Arial Narrow"/>
        <family val="2"/>
      </rPr>
      <t>Al comparar la información de los estados financieros del FOPEP, Nota 7 denominada Cuentas por Pagar cuyo total es de $87.958.217.598,35, con el reporte del SIIF Nación, cuenta 24 "Cuentas por pagar" que presenta un saldo de $87.979.692.442, se evidencia una diferencia de $21.474.844. Dicha diferencia se presenta en la cuenta 2436 denominada “RETENCIÓN EN LA FUENTE E IMPUESTO DE TIMBRE”, y son las retenciones realizadas al contrato de auditoría e interventoría No.498 del 2019 Consorcio FOPEP Interventor.</t>
    </r>
  </si>
  <si>
    <r>
      <t xml:space="preserve">Hallazgo Nº 9. Gestión de pago contrato 195 2022 (A)
</t>
    </r>
    <r>
      <rPr>
        <sz val="12"/>
        <color rgb="FF000000"/>
        <rFont val="Arial Narrow"/>
        <family val="2"/>
      </rPr>
      <t>Con relación a la cuenta de cobro de los honorarios del 1 al 28 de julio del 2022 no se adelantó la gestión correspondiente para realizar el pago durante la vigencia. Esta situación se presenta por la falta de seguimiento y control en la ejecución presupuestal, al igual que el control en la designación oportuna de supervisión para realizar el seguimiento y pago de este contrato.</t>
    </r>
  </si>
  <si>
    <r>
      <t xml:space="preserve">Hallazgo Nº 10. Formatos soporte de pago (A)
</t>
    </r>
    <r>
      <rPr>
        <sz val="12"/>
        <color rgb="FF000000"/>
        <rFont val="Arial Narrow"/>
        <family val="2"/>
      </rPr>
      <t>Se presentan errores en la documentación aportada por los supervisores para el trámite de pagos de los siguientes contratos:
- DTC-004-2022 – CXP 13322
- 674 2022
- 465 de 2019
- 485 de 2021
- DTC-004-2022 – CXP 13322
Lo anterior se presenta por deficiencias en el control, seguimiento y supervisión de las normas establecidas de los soportes anexos a cada pago.</t>
    </r>
  </si>
  <si>
    <r>
      <t xml:space="preserve">Hallazgo Nº 11. Contrato MCV 001-2022 (A)
</t>
    </r>
    <r>
      <rPr>
        <sz val="12"/>
        <color rgb="FF000000"/>
        <rFont val="Arial Narrow"/>
        <family val="2"/>
      </rPr>
      <t xml:space="preserve">En los soportes allegados por el supervisor para el trámite de pago del contrato MC V 001-2022 se evidencian inconsistencias.
Lo anterior se presenta por deficiencias en el control, seguimiento y supervisión de las normas establecidas de los soportes anexos a cada pago </t>
    </r>
  </si>
  <si>
    <r>
      <t xml:space="preserve">Hallazgo Nº 12. Contrato MC MT-008-2022 (A)
</t>
    </r>
    <r>
      <rPr>
        <sz val="12"/>
        <color rgb="FF000000"/>
        <rFont val="Arial Narrow"/>
        <family val="2"/>
      </rPr>
      <t xml:space="preserve">En los soportes allegados por el supervisor para el trámite de pago del contrato MC MT-008-2022 se evidencian inconsistencias.
Lo anterior se presenta por deficiencias en el control, seguimiento y supervisión de las normas establecidas de los soportes anexos a cada pago </t>
    </r>
  </si>
  <si>
    <r>
      <t xml:space="preserve">Hallazgo Nº 14. Cuentas por pagar sin PAC (Reservas Inducidas) (A)
</t>
    </r>
    <r>
      <rPr>
        <sz val="12"/>
        <color rgb="FF000000"/>
        <rFont val="Arial Narrow"/>
        <family val="2"/>
      </rPr>
      <t xml:space="preserve">Debilidades en el seguimiento y control por parte de los supervisores, puesto que fueron 59 cuentas por pagar sin PAC que se constituyeron como reservas por ser recibidas fuera de los tiempos establecidos por el Ministerio, siendo clara las funciones de los supervisores, velar por el cumplimiento de las circulares de cierre como lo expresa: “Es responsabilidad de los SUPERVISORES radicar la documentación en las fechas establecidas en la presente circular, cumpliendo con el envío de los documentos soporte de pago, incluyendo el paz y salvo si es el último giro (para personas naturales (SIC) y tramitar con el tiempo suficiente la factura electrónica conforme a la Circular 025 de 2021 y a instrucciones previamente impartidas.” </t>
    </r>
  </si>
  <si>
    <r>
      <t xml:space="preserve">Hallazgo Nº 15. Reservas (A-D)
</t>
    </r>
    <r>
      <rPr>
        <sz val="12"/>
        <color rgb="FF000000"/>
        <rFont val="Arial Narrow"/>
        <family val="2"/>
      </rPr>
      <t xml:space="preserve">Constitución de la reserva con Contratos que sobrepasan la anualidad y con Contratos prorrogados que debieron constituirse como vigencia futura, con argumentos que no sustentan la violación al principio de anualidad. </t>
    </r>
  </si>
  <si>
    <r>
      <t xml:space="preserve">Hallazgo Nº 16. Registro SECOP (A – D).
</t>
    </r>
    <r>
      <rPr>
        <sz val="12"/>
        <color rgb="FF000000"/>
        <rFont val="Arial Narrow"/>
        <family val="2"/>
      </rPr>
      <t xml:space="preserve">El Ministerio del Trabajo suscribió el Contrato Interadministrativo No. 465 de noviembre 15 de 2019, con la Financiera de Desarrollo Territorial S.A – FINDETER.
En el Contrato No. 465 de 2019, se pudo evidenciar la ausencia de publicación en el SECOP dentro del término establecido por la ley y la circular única de Colombia Compra Eficiente.
El Contrato de Prestación de Servicios No. 53 del 7/01/2022 vigente a 31/12/2022, por $ 75.323.900,00, se pudo evidenciar que no se publica en el SECOP la totalidad de los entregables establecido en la cláusula 6 y 6-1 del contrato y las evidencias son matrices de avances el cual no muestras los soportes de entregables. </t>
    </r>
  </si>
  <si>
    <r>
      <t xml:space="preserve">Hallazgo Nº 17. Supervisión Contractual (A - D).
</t>
    </r>
    <r>
      <rPr>
        <sz val="12"/>
        <color rgb="FF000000"/>
        <rFont val="Arial Narrow"/>
        <family val="2"/>
      </rPr>
      <t>En la información suministrada por el Ministerio y reportadas en el SECOP, no existe evidencia de los informes mensuales del contratista, obligación pactada en el contrato 062 de 2022.
En el formato de informe para pago del año 2022 el supervisor no indica si el contratista cumple o no con las obligaciones y objeto del contrato, para realizar
dichos pagos.
Deficiencias en la labor de acompañamiento, seguimiento y monitoreo, inobservancia de las disposiciones señaladas y de la guía del supervisor e interventor, con ello se genera riesgo e incertidumbre en la ejecución de los recursos públicos administrados por el Ministerio del Trabajo</t>
    </r>
  </si>
  <si>
    <r>
      <t xml:space="preserve">Hallazgo Nº 18. Diferencia valor contractual su ejecución e informe de supervisión Contrato No. 162 de 2019 (A - D - F)
No hay relación entre el informe de actividades entregado por parte del Contratista y el informe de supervisión.
</t>
    </r>
    <r>
      <rPr>
        <sz val="12"/>
        <color rgb="FF000000"/>
        <rFont val="Arial Narrow"/>
        <family val="2"/>
      </rPr>
      <t>El ministerio de Trabajo suscribió con Du-Brands el contrato de prestación de servicios No. 162 el 9 de marzo de 2019. Analizados los informes del contratista se estableció que fueron entregados solo 2360 refrigerios, que divergen del informe presentado por parte del supervisor quien manifiesta que el contratista cumplió con el objeto contractual y por ende las obligaciones contenidas del contrato.
Lo anterior por falta de vigilancia, control y seguimiento por parte de la supervisión al cumplimiento de las obligaciones del contrato y al pago realizado por parte del Ministerio del Trabajo al Contratista.
En consecuencia, se genera un presunto daño patrimonial de los recursos públicos por $4.483.920, que corresponde a los valores anteriormente descritos y que subestiman la Cuenta bancos 1110, e igualmente subestima la cuenta 3109 resultado de ejercicios anteriores en el valor indicado.</t>
    </r>
  </si>
  <si>
    <r>
      <t xml:space="preserve">Hallazgo Nº 20. Registro SECOP (A - D)
</t>
    </r>
    <r>
      <rPr>
        <sz val="12"/>
        <color rgb="FF000000"/>
        <rFont val="Arial Narrow"/>
        <family val="2"/>
      </rPr>
      <t>Se incluyen los pantallazos de SECOP II en los que se puede constatar que el supervisor del Contrato 443 de 2022, efectivamente aprobó los pagos señalados en las observaciones del asunto, en desarrollo de lo establecido en los decretos expedidos durante la pandemia, en particular el Decreto 655 de 2022.
Al revisar los documentos publicados en el SECOP II, no se evidencia la publicación del informe por parte del contratista ni el informe matriz por parte del interventor correspondiente al mes de marzo, la observación se configura por no anexar el
informe de actividades ejecutadas por el contratista y/o informe por parte del interventor donde certifique que dichas actividades fueron realizadas.
Debilidades en Control Interno, falta de seguimiento y control por parte del Ministerio del Trabajo, para verificar el cumplimiento de las obligaciones derivadas de los contratos y/o convenios</t>
    </r>
  </si>
  <si>
    <t xml:space="preserve">Dirección de Riesgos Laborales - Grupo Medicina Laboral </t>
  </si>
  <si>
    <t>2022-AF-1-1-1</t>
  </si>
  <si>
    <t>2022-AF-1-1-2</t>
  </si>
  <si>
    <t>2022-AF-1-1-3</t>
  </si>
  <si>
    <t>2022-AF-1-1-4</t>
  </si>
  <si>
    <t>2022-AF-2-1-1</t>
  </si>
  <si>
    <t>2022-AF-2-2-1</t>
  </si>
  <si>
    <t>2022-AF-2-2-2</t>
  </si>
  <si>
    <t>2022-AF-3-1-1</t>
  </si>
  <si>
    <t>2022-AF-3-1-2</t>
  </si>
  <si>
    <t>2022-AF-4-1-1</t>
  </si>
  <si>
    <t>2022-AF-4-2-1</t>
  </si>
  <si>
    <t>2022-AF-5-1-1</t>
  </si>
  <si>
    <t>2022-AF-5-2-1</t>
  </si>
  <si>
    <t>2022-AF-5-3-1</t>
  </si>
  <si>
    <t>2022-AF-6-1-1</t>
  </si>
  <si>
    <t>2022-AF-6-2-1</t>
  </si>
  <si>
    <t>2022-AF-7-1-1</t>
  </si>
  <si>
    <t>2022-AF-7-1-2</t>
  </si>
  <si>
    <t>2022-AF-8-1-1</t>
  </si>
  <si>
    <t>2022-AF-8-1-2</t>
  </si>
  <si>
    <t>2022-AF-9-1-1</t>
  </si>
  <si>
    <t>2022-AF-10-1-1</t>
  </si>
  <si>
    <t>2022-AF-10-1-2</t>
  </si>
  <si>
    <t>2022-AF-11-1-1</t>
  </si>
  <si>
    <t>2022-AF-11-1-2</t>
  </si>
  <si>
    <t>2022-AF-12-1-1</t>
  </si>
  <si>
    <t>2022-AF-12-1-2</t>
  </si>
  <si>
    <t>2022-AF-13-1-1</t>
  </si>
  <si>
    <t>2022-AF-14-1-1</t>
  </si>
  <si>
    <t>2022-AF-15-1-1</t>
  </si>
  <si>
    <t>2022-AF-15-1-2</t>
  </si>
  <si>
    <t>2022-AF-16-1-1</t>
  </si>
  <si>
    <t>2022-AF-16-1-2</t>
  </si>
  <si>
    <t>2022-AF-16-1-3</t>
  </si>
  <si>
    <t>2022-AF-17-1-1</t>
  </si>
  <si>
    <t>2022-AF-17-1-2</t>
  </si>
  <si>
    <t>2022-AF-17-1-3</t>
  </si>
  <si>
    <t>2022-AF-18-1-1</t>
  </si>
  <si>
    <t>2022-AF-19-1-1</t>
  </si>
  <si>
    <t>2022-AF-20-1-1</t>
  </si>
  <si>
    <t>2022-AF-20-1-2</t>
  </si>
  <si>
    <t>2022-AF-20-1-3</t>
  </si>
  <si>
    <t>AXXA-2022-1-1</t>
  </si>
  <si>
    <t>AXXA-2022-1-2</t>
  </si>
  <si>
    <t>AXXA-2022-1-3</t>
  </si>
  <si>
    <t>2022-PD-1-1</t>
  </si>
  <si>
    <t>2022-JCI-19-1</t>
  </si>
  <si>
    <t>2022-JCI-19-2</t>
  </si>
  <si>
    <t>2022-PD-1-2</t>
  </si>
  <si>
    <t>2022-PD-2-1</t>
  </si>
  <si>
    <t>2022-1-1</t>
  </si>
  <si>
    <t>2022-1-2</t>
  </si>
  <si>
    <t>2022-1-3</t>
  </si>
  <si>
    <t>2022-2-1</t>
  </si>
  <si>
    <t>2022-2-2</t>
  </si>
  <si>
    <t>2022-2-3</t>
  </si>
  <si>
    <t>2022-2-4</t>
  </si>
  <si>
    <t>2022-3-1-1</t>
  </si>
  <si>
    <t>2022-3-1-2</t>
  </si>
  <si>
    <t>2022-3-1-3</t>
  </si>
  <si>
    <t>2022-3-2-1</t>
  </si>
  <si>
    <t>2022-1-4-1</t>
  </si>
  <si>
    <t>Cumplidas Segundo Semestre</t>
  </si>
  <si>
    <t>Se elaboró y socializó la Circular 0085 de 2023 , donde se brindan los lineamientos  los  para la elaboración y presentación de las notas a los estados contables de la vigencia 2023  de conformidad con las directrices de la CGN</t>
  </si>
  <si>
    <r>
      <t>El 31 de octubre de 2023, se oficializó en el Sistema Integrado de Gestión, el formato "</t>
    </r>
    <r>
      <rPr>
        <i/>
        <sz val="12"/>
        <color rgb="FF000000"/>
        <rFont val="Arial Narrow"/>
        <family val="2"/>
      </rPr>
      <t>Lista de Chequeo Revisión Cuentas de Cobro Contratos de Prestación de Servicios y Apoyo a la Gestión</t>
    </r>
    <r>
      <rPr>
        <sz val="12"/>
        <color rgb="FF000000"/>
        <rFont val="Arial Narrow"/>
        <family val="2"/>
      </rPr>
      <t>", que tiene como objetivo facilitar las labores de supervisión, específicamente en la revisión de las cuentas de cobro de los contratos de prestación de servicios y apoyo a la gestión.</t>
    </r>
  </si>
  <si>
    <r>
      <t>El 31 de octubre de 2023, se oficializó en el Sistema Integrado de Gestión "</t>
    </r>
    <r>
      <rPr>
        <i/>
        <sz val="12"/>
        <color rgb="FF000000"/>
        <rFont val="Arial Narrow"/>
        <family val="2"/>
      </rPr>
      <t>Lista de chequeo revisión cuentas de cobro contratos de prestación de servicios y Apoyo a la gestión</t>
    </r>
    <r>
      <rPr>
        <sz val="12"/>
        <color rgb="FF000000"/>
        <rFont val="Arial Narrow"/>
        <family val="2"/>
      </rPr>
      <t xml:space="preserve">", que tiene como objetivo facilitar las labores de supervisión, específicamente en la revisión de las cuentas de cobro </t>
    </r>
  </si>
  <si>
    <t>Se emitió la Circular 081 del 31 de cctubre de 2023 sobre la procedencia y justificación de la constitución de reservas presupuestales</t>
  </si>
  <si>
    <t>Por medio de la Resolución 3954 del 13 de octubre de 2023, se creo el Grupo Interno de Trabajo de Central de Cuentas en la Subdirección Administrativa Financiera el cual se  encarga de la verificación, autorización y obligación de cuentas para el trámite de pago de cada una de las facturas y/o cuentas de cobro que se deben gestionar en el nivel central.</t>
  </si>
  <si>
    <t>A través de la Resolución 3954 del 13 de octubre de 2023, se creo el Grupo Interno de Trabajo de Central de Cuentas en la Subdirección Administrativa Financiera, el cual se  encarga de la verificación, autorización y obligación de cuentas para el trámite de pago de cada una de las facturas y/o cuentas de cobro que se deben gestionar en el nivel central.</t>
  </si>
  <si>
    <t>Por medio de la Resolución 3954 del 13 de octubre de 2023, se creo el Grupo Interno de Trabajo de Central de Cuentas en la Subdirección Administrativa Financiera, el cual se  encarga de la verificación, autorización y obligación de cuentas para el trámite de pago de cada una de las facturas y/o cuentas de cobro que se deben gestionar en el nivel central.</t>
  </si>
  <si>
    <r>
      <t>Se elaboró el formato denominado “</t>
    </r>
    <r>
      <rPr>
        <i/>
        <sz val="12"/>
        <color rgb="FF000000"/>
        <rFont val="Arial Narrow"/>
        <family val="2"/>
      </rPr>
      <t>Formato presentación informe de ejecución y cumplimiento contratos de operador logístico</t>
    </r>
    <r>
      <rPr>
        <sz val="12"/>
        <color rgb="FF000000"/>
        <rFont val="Arial Narrow"/>
        <family val="2"/>
      </rPr>
      <t>”, que tiene como objetivo  realizar vigilancia, control y seguimiento al cumplimiento de las obligaciones del contrato del operador logístico, el cual se encuentra oficializado en la Suite Visión Empresarial desde el 30 de agosto de 2023</t>
    </r>
  </si>
  <si>
    <t>El 13 de ocutbre de 2023, se emitió la Resolución 3954 en la cual se creo el Grupo Interno de Trabajo de Central de Cuentas en la Subdirección Administrativa Financiera el cual se encarga de la verificación, autorización y obligación de cuentas para el trámite de pago de cada una de las facturas y/o cuentas de cobro que se deben gestionar en el nivel central.</t>
  </si>
  <si>
    <r>
      <t>El 31 de octubre de 2023, se oficializó en el Sistema Integrado de Gestión el formato "</t>
    </r>
    <r>
      <rPr>
        <i/>
        <sz val="12"/>
        <color rgb="FF000000"/>
        <rFont val="Arial Narrow"/>
        <family val="2"/>
      </rPr>
      <t>Lista de chequeo revisión cuentas de cobro contratos de prestación de servicios y apoyo a la gestión</t>
    </r>
    <r>
      <rPr>
        <sz val="12"/>
        <color rgb="FF000000"/>
        <rFont val="Arial Narrow"/>
        <family val="2"/>
      </rPr>
      <t xml:space="preserve">", que tiene como objetivo facilitar las labores de supervisión, específicamente en la revisión de las cuentas de cobro </t>
    </r>
  </si>
  <si>
    <r>
      <t>Se remitieron 7 correos mensuales entre febrero y noviembre de 2023 a los abogados del equipo de Gestión Contractual, reiterando el ingreso de la información presupuestal al SECOP  II cuando los recursos del contrato estén asociados al "</t>
    </r>
    <r>
      <rPr>
        <i/>
        <sz val="12"/>
        <color rgb="FF000000"/>
        <rFont val="Arial Narrow"/>
        <family val="2"/>
      </rPr>
      <t>Proyecto del Plan Marco para Implementación del Acuerdo de Paz (PMI)</t>
    </r>
    <r>
      <rPr>
        <sz val="12"/>
        <color rgb="FF000000"/>
        <rFont val="Arial Narrow"/>
        <family val="2"/>
      </rPr>
      <t>"</t>
    </r>
  </si>
  <si>
    <t>Se presentó el acta de la reunión efectuada el 22 de noviembre de 2023, entre 8 Grupos del Ministerio (Contabilidad, Tesorería, Central de Cuentas, Defensa Judicial, Relaciones Laborales, Cobro Coactivo , Recursos Fisicos y Nómina),  donde se socializó la Circular 0085 de 2023, que determina los lineamientos para la elaboración y presentación de las notas a los estados contables de la vigencia 2023, cierre e informe final.</t>
  </si>
  <si>
    <r>
      <t>Se evidenció en el Sistema Integrado de Gestión el procedimiento "</t>
    </r>
    <r>
      <rPr>
        <i/>
        <sz val="12"/>
        <rFont val="Arial Narrow"/>
        <family val="2"/>
      </rPr>
      <t>Cobro Persuasivo Multas Fondo Riesgos Laborables</t>
    </r>
    <r>
      <rPr>
        <sz val="12"/>
        <rFont val="Arial Narrow"/>
        <family val="2"/>
      </rPr>
      <t xml:space="preserve">" , </t>
    </r>
    <r>
      <rPr>
        <b/>
        <sz val="12"/>
        <rFont val="Arial Narrow"/>
        <family val="2"/>
      </rPr>
      <t>sin embargo</t>
    </r>
    <r>
      <rPr>
        <sz val="12"/>
        <rFont val="Arial Narrow"/>
        <family val="2"/>
      </rPr>
      <t>, este documento debe ser actualizado toda vez que, la versión corresponde al 14 de marzo de 2016</t>
    </r>
  </si>
  <si>
    <r>
      <t xml:space="preserve">A través de dos actas de reunión se constató que el Grupo de Contabilidad socializó la circular 0085 de 2023 con: (i) 8 Grupos de la entidad  (Contabilidad, Tesorería, Central de Cuentas, Defensa Judicial, Relaciones Laborales, Cobro Coactivo , Recursos Fisicos y Nómina) </t>
    </r>
    <r>
      <rPr>
        <sz val="12"/>
        <color rgb="FFFF0000"/>
        <rFont val="Arial Narrow"/>
        <family val="2"/>
      </rPr>
      <t xml:space="preserve"> </t>
    </r>
    <r>
      <rPr>
        <sz val="12"/>
        <color rgb="FF000000"/>
        <rFont val="Arial Narrow"/>
        <family val="2"/>
      </rPr>
      <t>el 22/11/2023 y (ii) los Fondos Adscritos a la entidad el 23/11/2023</t>
    </r>
  </si>
  <si>
    <t>Se realizaron dos capacitaciones virtuales a las Direcciones Territoriales del Ministerio del Trabajo, el 2 y 3 de octubre de 2023, donde se sensibilizó sobre  la oportunidad y formalidad para remisión de actos administrativos ejecutoriados para dar inicio al proceso de cobro</t>
  </si>
  <si>
    <t>Mediante  Resolución 3954 del 13 de octubre de 2023, se creo el Grupo Interno de Trabajo de Central de Cuentas adscrito a la Subdirección Administrativa Financiera</t>
  </si>
  <si>
    <t>De acuerdo con las dos actas presentadas,(i) se realizó una reunión el 28/09/2023 que tuvo como objetivo la conciliación entre la Fiducia y el Ministerio de  información contable del Fondo de Riesgos,  asi como el Empalme de Interventorías. (ii) Por otra parte el 01/11/2023, se llevó a acabo el Comité de Conciliación de multas Fondo de Riesgos Laborales</t>
  </si>
  <si>
    <t>Se creó y oficializó en el Sistema Integrado de Gestión el formato Constitución de Reservas Presupuestales el 31 de octubre de 2023, adicionalmente a la fecha del seguimiento (31/12/2023), se evidenció que cuenta con una verisón 2 del 30 de noviembre de 2023.</t>
  </si>
  <si>
    <t xml:space="preserve">Se diseñó una matriz de seguimiento de la publicación de los soportes de ejecución  de los contratos de la vigencia 2022 y 2023, donde el diligenciamiento y seguimiento esta a cargo del Grupo de Gestión Contractual. Se precisa que a la fecha,  los soportes son radicados en físico y se realiza verificación de la publicación en el SECOP II para garantizar el cumplimiento de esta acción. </t>
  </si>
  <si>
    <r>
      <t>Se oficializó el formato "</t>
    </r>
    <r>
      <rPr>
        <i/>
        <sz val="12"/>
        <rFont val="Arial Narrow"/>
        <family val="2"/>
      </rPr>
      <t>Lista de chequeo revisión cuentas de cobro contratos de prestación de servicios y apoyo a la gestión</t>
    </r>
    <r>
      <rPr>
        <sz val="12"/>
        <rFont val="Arial Narrow"/>
        <family val="2"/>
      </rPr>
      <t>",  el 31/10/2023 en el Sistema Integrado de Gestión; que tiene como objetivo facilitar las labores de supervisión, específicamente en la revisión de las cuentas de cobro</t>
    </r>
  </si>
  <si>
    <t xml:space="preserve">Se creo la matriz de seguimiento de la publicación de los soportes de ejecución de los contratos de la vigencia 2022 y 2023, cuyo diligenciamiento y seguimiento esta a cargo del Grupo de Gestión Contractual. Se precisa que a la fecha,  los soportes son radicados en físico y se realiza verificación de la publicación en el SECOP II para garantizar el cumplimiento de esta acción. </t>
  </si>
  <si>
    <r>
      <t>Se oficializó el formato "L</t>
    </r>
    <r>
      <rPr>
        <i/>
        <sz val="12"/>
        <rFont val="Arial Narrow"/>
        <family val="2"/>
      </rPr>
      <t>ista de chequeo revisión cuentas de cobro contratos de prestación de servicios y apoyo a la gestión</t>
    </r>
    <r>
      <rPr>
        <sz val="12"/>
        <rFont val="Arial Narrow"/>
        <family val="2"/>
      </rPr>
      <t xml:space="preserve">",  el 31/10/2023 en el Sistema Integrado de Gestión; que tiene como objetivo facilitar las labores de supervisión, específicamente en la revisión de las cuentas de cobro </t>
    </r>
  </si>
  <si>
    <t xml:space="preserve">Se estructuró una matriz de seguimiento a la publicación de los documentos de ejecución de los contratos suscritos por el Ministerio del Trabajo en la plataforma SECOP II, dentro de dicho documento se evidenció el control mensual de la Información, así como el enlace de acceso al aplicativo. </t>
  </si>
  <si>
    <r>
      <t xml:space="preserve">Durante la vigencia, se remitió por correo electronico a las áreas técnicas la solicitud para realizar la verificación y cargue en la plataforma del SECOP II sobre la infomación del contrato; </t>
    </r>
    <r>
      <rPr>
        <b/>
        <sz val="12"/>
        <color rgb="FF000000"/>
        <rFont val="Arial Narrow"/>
        <family val="2"/>
      </rPr>
      <t>no obstante</t>
    </r>
    <r>
      <rPr>
        <sz val="12"/>
        <color rgb="FF000000"/>
        <rFont val="Arial Narrow"/>
        <family val="2"/>
      </rPr>
      <t>, debido a que no se tuvo la respuesta esperada, el Grupo de Gestión Contractual en coordinación con Secretaria Genera</t>
    </r>
    <r>
      <rPr>
        <sz val="12"/>
        <rFont val="Arial Narrow"/>
        <family val="2"/>
      </rPr>
      <t xml:space="preserve">l emitieron </t>
    </r>
    <r>
      <rPr>
        <sz val="12"/>
        <color rgb="FF000000"/>
        <rFont val="Arial Narrow"/>
        <family val="2"/>
      </rPr>
      <t xml:space="preserve">las Circulares 002, 032, 068,072 y 076 </t>
    </r>
    <r>
      <rPr>
        <sz val="12"/>
        <rFont val="Arial Narrow"/>
        <family val="2"/>
      </rPr>
      <t xml:space="preserve">de 2023  </t>
    </r>
    <r>
      <rPr>
        <sz val="12"/>
        <color rgb="FF000000"/>
        <rFont val="Arial Narrow"/>
        <family val="2"/>
      </rPr>
      <t>en las cuales se brindan los lineamientos frente a la publicación de los soportes de ejecución de los contratos de la vigencia actual tanto para el expediente físico como para el digital publicado en el SECOP II.
Se precisa que solo se evidenci</t>
    </r>
    <r>
      <rPr>
        <sz val="12"/>
        <rFont val="Arial Narrow"/>
        <family val="2"/>
      </rPr>
      <t>ó correos del 3 de mayo y 29 de agosto de 2023, lo que no refleja</t>
    </r>
    <r>
      <rPr>
        <sz val="12"/>
        <color rgb="FF000000"/>
        <rFont val="Arial Narrow"/>
        <family val="2"/>
      </rPr>
      <t xml:space="preserve"> un seguimiento mensual</t>
    </r>
  </si>
  <si>
    <t xml:space="preserve">Subdirección Administrativa y Financiera - Grupo de Gestión Contractual </t>
  </si>
  <si>
    <t>A través del radicado 08SE2023410400000006298 del 20 de febrero de 2023, el Ministerio del Trabajo solicitó capacitaciones a la Agencia Nacional de Contractación Pública -Colombia Compra Eficiente en el manejo y supervisión de los contratos estatales suscritos con la entidad en el aplicativo SECOP.
Para la segunda solicitud, solo se observó la respuesta de la Agencia el 1 de noviembre de 2023, más no la solicitud que se efectuó el 13 de octubre de 2023</t>
  </si>
  <si>
    <r>
      <t>Se evidenció una matriz con el reporte mensual respecto al "</t>
    </r>
    <r>
      <rPr>
        <i/>
        <sz val="12"/>
        <color rgb="FF000000"/>
        <rFont val="Arial Narrow"/>
        <family val="2"/>
      </rPr>
      <t>Plan de Pagos y la ejecución de los contratos</t>
    </r>
    <r>
      <rPr>
        <sz val="12"/>
        <color rgb="FF000000"/>
        <rFont val="Arial Narrow"/>
        <family val="2"/>
      </rPr>
      <t xml:space="preserve">", </t>
    </r>
    <r>
      <rPr>
        <b/>
        <sz val="12"/>
        <color rgb="FF000000"/>
        <rFont val="Arial Narrow"/>
        <family val="2"/>
      </rPr>
      <t>sin embargo</t>
    </r>
    <r>
      <rPr>
        <sz val="12"/>
        <color rgb="FF000000"/>
        <rFont val="Arial Narrow"/>
        <family val="2"/>
      </rPr>
      <t>, no se constató el medio por el cual fue remitido a la coordinación del Grupo de Gestión Contractual, ni que se efectuara la entrega mensual de esta información.</t>
    </r>
  </si>
  <si>
    <t xml:space="preserve">Se evidenció que durante la vigencia 2023, se remitieron mediante correo electrónico alertas a los gerentes y formuladores de proyectos para el oportuno reporte en la PIIP (antiguo SPI). Así mismo, se generaron comunicados trimestrales a los responsables del reporte de avances en SIIPO enfocados a la oportunidad de mejora de dichos reportes.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</si>
</sst>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dd/mm/yyyy;@"/>
  </numFmts>
  <fonts count="33" x14ac:knownFonts="1">
    <font>
      <sz val="11"/>
      <color rgb="FF000000"/>
      <name val="Calibri"/>
    </font>
    <font>
      <b/>
      <sz val="12"/>
      <color rgb="FF000000"/>
      <name val="Arial Narrow"/>
      <family val="2"/>
    </font>
    <font>
      <b/>
      <sz val="16"/>
      <color rgb="FFFFFFFF"/>
      <name val="Arial Narrow"/>
      <family val="2"/>
    </font>
    <font>
      <sz val="12"/>
      <color rgb="FF000000"/>
      <name val="Arial Narrow"/>
      <family val="2"/>
    </font>
    <font>
      <b/>
      <sz val="18"/>
      <color rgb="FFFF0000"/>
      <name val="Arial Narrow"/>
      <family val="2"/>
    </font>
    <font>
      <b/>
      <sz val="16"/>
      <color rgb="FF000000"/>
      <name val="Arial Narrow"/>
      <family val="2"/>
    </font>
    <font>
      <b/>
      <sz val="12"/>
      <color rgb="FFFFFFFF"/>
      <name val="Arial Narrow"/>
      <family val="2"/>
    </font>
    <font>
      <sz val="12"/>
      <name val="Arial Narrow"/>
      <family val="2"/>
    </font>
    <font>
      <sz val="11"/>
      <color rgb="FF000000"/>
      <name val="Calibri"/>
      <family val="2"/>
    </font>
    <font>
      <b/>
      <sz val="14"/>
      <color indexed="8"/>
      <name val="Arial Narrow"/>
      <family val="2"/>
    </font>
    <font>
      <b/>
      <sz val="16"/>
      <color indexed="8"/>
      <name val="Arial Narrow"/>
      <family val="2"/>
    </font>
    <font>
      <sz val="11"/>
      <color indexed="8"/>
      <name val="Arial Narrow"/>
      <family val="2"/>
    </font>
    <font>
      <b/>
      <sz val="18"/>
      <color rgb="FF000000"/>
      <name val="Arial Narrow"/>
      <family val="2"/>
    </font>
    <font>
      <sz val="18"/>
      <color rgb="FF000000"/>
      <name val="Arial Narrow"/>
      <family val="2"/>
    </font>
    <font>
      <b/>
      <sz val="12"/>
      <color theme="1"/>
      <name val="Arial Narrow"/>
      <family val="2"/>
    </font>
    <font>
      <sz val="16"/>
      <color rgb="FF000000"/>
      <name val="Arial Narrow"/>
      <family val="2"/>
    </font>
    <font>
      <sz val="12"/>
      <color theme="1"/>
      <name val="Arial Narrow"/>
      <family val="2"/>
    </font>
    <font>
      <b/>
      <sz val="18"/>
      <color rgb="FFFFFFFF"/>
      <name val="Arial Narrow"/>
      <family val="2"/>
    </font>
    <font>
      <sz val="11"/>
      <color rgb="FF000000"/>
      <name val="Calibri"/>
      <family val="2"/>
    </font>
    <font>
      <sz val="8"/>
      <name val="Calibri"/>
      <family val="2"/>
    </font>
    <font>
      <sz val="18"/>
      <name val="Arial Narrow"/>
      <family val="2"/>
    </font>
    <font>
      <sz val="11"/>
      <color rgb="FF000000"/>
      <name val="Arial Narrow"/>
      <family val="2"/>
    </font>
    <font>
      <b/>
      <sz val="12"/>
      <name val="Arial Narrow"/>
      <family val="2"/>
    </font>
    <font>
      <sz val="12"/>
      <color rgb="FF000000"/>
      <name val="Calibri"/>
      <family val="2"/>
    </font>
    <font>
      <sz val="11"/>
      <color rgb="FF000000"/>
      <name val="Calibri"/>
      <family val="2"/>
    </font>
    <font>
      <sz val="12"/>
      <color theme="1" tint="4.9989318521683403E-2"/>
      <name val="Arial Narrow"/>
      <family val="2"/>
    </font>
    <font>
      <b/>
      <sz val="12"/>
      <color theme="1" tint="4.9989318521683403E-2"/>
      <name val="Arial Narrow"/>
      <family val="2"/>
    </font>
    <font>
      <b/>
      <sz val="12"/>
      <color indexed="8"/>
      <name val="Arial Narrow"/>
      <family val="2"/>
    </font>
    <font>
      <sz val="12"/>
      <color indexed="8"/>
      <name val="Arial Narrow"/>
      <family val="2"/>
    </font>
    <font>
      <sz val="12"/>
      <name val="Calibri"/>
      <family val="2"/>
      <scheme val="minor"/>
    </font>
    <font>
      <sz val="12"/>
      <color rgb="FFFF0000"/>
      <name val="Arial Narrow"/>
      <family val="2"/>
    </font>
    <font>
      <i/>
      <sz val="12"/>
      <name val="Arial Narrow"/>
      <family val="2"/>
    </font>
    <font>
      <i/>
      <sz val="12"/>
      <color rgb="FF000000"/>
      <name val="Arial Narrow"/>
      <family val="2"/>
    </font>
  </fonts>
  <fills count="18">
    <fill>
      <patternFill patternType="none"/>
    </fill>
    <fill>
      <patternFill patternType="gray125"/>
    </fill>
    <fill>
      <patternFill patternType="solid">
        <fgColor rgb="FF244061"/>
        <bgColor rgb="FF244061"/>
      </patternFill>
    </fill>
    <fill>
      <patternFill patternType="solid">
        <fgColor rgb="FFFFFFFF"/>
        <bgColor rgb="FFFFFFFF"/>
      </patternFill>
    </fill>
    <fill>
      <patternFill patternType="solid">
        <fgColor theme="0"/>
        <bgColor indexed="64"/>
      </patternFill>
    </fill>
    <fill>
      <patternFill patternType="solid">
        <fgColor theme="6" tint="0.79998168889431442"/>
        <bgColor rgb="FFEAF1DD"/>
      </patternFill>
    </fill>
    <fill>
      <patternFill patternType="solid">
        <fgColor theme="6" tint="0.79998168889431442"/>
        <bgColor indexed="64"/>
      </patternFill>
    </fill>
    <fill>
      <patternFill patternType="solid">
        <fgColor theme="0"/>
        <bgColor rgb="FFEAF1DD"/>
      </patternFill>
    </fill>
    <fill>
      <patternFill patternType="solid">
        <fgColor theme="9" tint="0.79998168889431442"/>
        <bgColor rgb="FFEAF1DD"/>
      </patternFill>
    </fill>
    <fill>
      <patternFill patternType="solid">
        <fgColor rgb="FFFFFFFF"/>
        <bgColor rgb="FF000000"/>
      </patternFill>
    </fill>
    <fill>
      <patternFill patternType="solid">
        <fgColor theme="0"/>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indexed="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2" tint="-9.9978637043366805E-2"/>
        <bgColor indexed="64"/>
      </patternFill>
    </fill>
  </fills>
  <borders count="1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rgb="FF000000"/>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9" fontId="8" fillId="0" borderId="0" applyFont="0" applyFill="0" applyBorder="0" applyAlignment="0" applyProtection="0"/>
    <xf numFmtId="0" fontId="18" fillId="0" borderId="3"/>
    <xf numFmtId="9" fontId="18" fillId="0" borderId="3" applyFont="0" applyFill="0" applyBorder="0" applyAlignment="0" applyProtection="0"/>
    <xf numFmtId="0" fontId="18" fillId="0" borderId="3"/>
    <xf numFmtId="43" fontId="24" fillId="0" borderId="0" applyFont="0" applyFill="0" applyBorder="0" applyAlignment="0" applyProtection="0"/>
  </cellStyleXfs>
  <cellXfs count="192">
    <xf numFmtId="0" fontId="0" fillId="0" borderId="0" xfId="0"/>
    <xf numFmtId="0" fontId="1" fillId="0" borderId="0" xfId="0" applyFont="1" applyAlignment="1">
      <alignment horizontal="center" wrapText="1"/>
    </xf>
    <xf numFmtId="0" fontId="3" fillId="0" borderId="0" xfId="0" applyFont="1" applyAlignment="1">
      <alignment horizontal="center" wrapText="1"/>
    </xf>
    <xf numFmtId="0" fontId="3" fillId="3" borderId="3" xfId="0" applyFont="1" applyFill="1" applyBorder="1" applyAlignment="1">
      <alignment wrapText="1"/>
    </xf>
    <xf numFmtId="0" fontId="1" fillId="3" borderId="3" xfId="0" applyFont="1" applyFill="1" applyBorder="1" applyAlignment="1">
      <alignment horizontal="center" vertical="center" wrapText="1"/>
    </xf>
    <xf numFmtId="0" fontId="3" fillId="3" borderId="3" xfId="0" applyFont="1" applyFill="1" applyBorder="1" applyAlignment="1">
      <alignment horizontal="center" wrapText="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top" wrapText="1"/>
    </xf>
    <xf numFmtId="0" fontId="1" fillId="3" borderId="3" xfId="0" applyFont="1" applyFill="1" applyBorder="1" applyAlignment="1">
      <alignment horizontal="left" vertical="top" wrapText="1"/>
    </xf>
    <xf numFmtId="0" fontId="4" fillId="3" borderId="3" xfId="0" applyFont="1" applyFill="1" applyBorder="1" applyAlignment="1">
      <alignment horizontal="center" vertical="center" wrapText="1"/>
    </xf>
    <xf numFmtId="9" fontId="1" fillId="0" borderId="3" xfId="0" applyNumberFormat="1" applyFont="1" applyBorder="1" applyAlignment="1">
      <alignment horizontal="center" vertical="center" wrapText="1"/>
    </xf>
    <xf numFmtId="0" fontId="3" fillId="0" borderId="3" xfId="0" applyFont="1" applyBorder="1" applyAlignment="1">
      <alignment horizont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3" xfId="0" applyFont="1" applyBorder="1" applyAlignment="1">
      <alignment horizontal="center" vertical="center" wrapText="1"/>
    </xf>
    <xf numFmtId="9" fontId="10" fillId="0" borderId="3" xfId="1" applyFont="1" applyFill="1" applyBorder="1" applyAlignment="1">
      <alignment horizontal="center" wrapText="1"/>
    </xf>
    <xf numFmtId="0" fontId="3" fillId="0" borderId="3" xfId="0" applyFont="1" applyBorder="1" applyAlignment="1">
      <alignment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xf numFmtId="9" fontId="10" fillId="0" borderId="3" xfId="1" applyFont="1" applyFill="1" applyBorder="1" applyAlignment="1">
      <alignment horizontal="center" vertical="center" wrapText="1"/>
    </xf>
    <xf numFmtId="0" fontId="13" fillId="0" borderId="3" xfId="0" applyFont="1" applyBorder="1" applyAlignment="1">
      <alignment wrapText="1"/>
    </xf>
    <xf numFmtId="0" fontId="12" fillId="0" borderId="5" xfId="0" applyFont="1" applyBorder="1" applyAlignment="1">
      <alignment horizontal="center" vertical="center" wrapText="1"/>
    </xf>
    <xf numFmtId="0" fontId="17" fillId="2" borderId="4" xfId="0" applyFont="1" applyFill="1" applyBorder="1" applyAlignment="1">
      <alignment horizontal="center" vertical="center" wrapText="1" readingOrder="1"/>
    </xf>
    <xf numFmtId="9" fontId="17" fillId="2" borderId="4" xfId="0" applyNumberFormat="1" applyFont="1" applyFill="1" applyBorder="1" applyAlignment="1">
      <alignment horizontal="center" vertical="center" wrapText="1" readingOrder="1"/>
    </xf>
    <xf numFmtId="0" fontId="3" fillId="0" borderId="0" xfId="0" applyFont="1" applyAlignment="1">
      <alignment horizontal="justify" wrapText="1"/>
    </xf>
    <xf numFmtId="0" fontId="3" fillId="3" borderId="3" xfId="0" applyFont="1" applyFill="1" applyBorder="1" applyAlignment="1">
      <alignment horizontal="justify" wrapText="1"/>
    </xf>
    <xf numFmtId="0" fontId="1" fillId="3" borderId="3" xfId="0" applyFont="1" applyFill="1" applyBorder="1" applyAlignment="1">
      <alignment horizontal="justify" vertical="center" wrapText="1"/>
    </xf>
    <xf numFmtId="0" fontId="5" fillId="0" borderId="0" xfId="0" applyFont="1" applyAlignment="1">
      <alignment horizontal="justify" vertical="center" wrapText="1"/>
    </xf>
    <xf numFmtId="9" fontId="1" fillId="3" borderId="3" xfId="0" applyNumberFormat="1" applyFont="1" applyFill="1" applyBorder="1" applyAlignment="1">
      <alignment horizontal="justify" vertical="center" wrapText="1"/>
    </xf>
    <xf numFmtId="9" fontId="5" fillId="0" borderId="0" xfId="0" applyNumberFormat="1" applyFont="1" applyAlignment="1">
      <alignment horizontal="justify" wrapText="1"/>
    </xf>
    <xf numFmtId="0" fontId="4" fillId="3" borderId="3" xfId="0" applyFont="1" applyFill="1" applyBorder="1" applyAlignment="1">
      <alignment horizontal="justify" vertical="center" wrapText="1"/>
    </xf>
    <xf numFmtId="0" fontId="10" fillId="0" borderId="3" xfId="0" applyFont="1" applyBorder="1" applyAlignment="1">
      <alignment horizontal="justify" vertical="center" wrapText="1"/>
    </xf>
    <xf numFmtId="0" fontId="13" fillId="3" borderId="3" xfId="0" applyFont="1" applyFill="1" applyBorder="1" applyAlignment="1">
      <alignment horizontal="justify" wrapText="1"/>
    </xf>
    <xf numFmtId="0" fontId="2" fillId="2" borderId="5" xfId="0" applyFont="1" applyFill="1" applyBorder="1" applyAlignment="1">
      <alignment horizontal="center" vertical="center" wrapText="1" readingOrder="1"/>
    </xf>
    <xf numFmtId="0" fontId="15" fillId="3" borderId="5" xfId="0" applyFont="1" applyFill="1" applyBorder="1" applyAlignment="1">
      <alignment horizontal="center" vertical="center" wrapText="1" readingOrder="1"/>
    </xf>
    <xf numFmtId="0" fontId="5" fillId="0" borderId="5" xfId="0" applyFont="1" applyBorder="1" applyAlignment="1">
      <alignment horizontal="center" vertical="center" wrapText="1"/>
    </xf>
    <xf numFmtId="0" fontId="1" fillId="0" borderId="0" xfId="0" applyFont="1" applyAlignment="1">
      <alignment horizontal="left" vertical="center" wrapText="1"/>
    </xf>
    <xf numFmtId="0" fontId="1"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17" fillId="2" borderId="1" xfId="0" applyFont="1" applyFill="1" applyBorder="1" applyAlignment="1">
      <alignment horizontal="center" vertical="center" wrapText="1"/>
    </xf>
    <xf numFmtId="0" fontId="21" fillId="0" borderId="0" xfId="0" applyFont="1"/>
    <xf numFmtId="9" fontId="13" fillId="0" borderId="3" xfId="0" applyNumberFormat="1" applyFont="1" applyBorder="1" applyAlignment="1">
      <alignment horizontal="justify" vertical="center" wrapText="1"/>
    </xf>
    <xf numFmtId="9" fontId="13" fillId="0" borderId="3" xfId="1" applyFont="1" applyBorder="1" applyAlignment="1">
      <alignment horizontal="center" vertical="center" wrapText="1"/>
    </xf>
    <xf numFmtId="0" fontId="6" fillId="2" borderId="5" xfId="0" applyFont="1" applyFill="1" applyBorder="1" applyAlignment="1">
      <alignment horizontal="center" vertical="center" wrapText="1" readingOrder="1"/>
    </xf>
    <xf numFmtId="0" fontId="21" fillId="0" borderId="0" xfId="0" applyFont="1" applyAlignment="1">
      <alignment horizontal="justify"/>
    </xf>
    <xf numFmtId="0" fontId="21" fillId="0" borderId="0" xfId="0" applyFont="1" applyAlignment="1">
      <alignment horizontal="center"/>
    </xf>
    <xf numFmtId="0" fontId="21" fillId="0" borderId="0" xfId="0" applyFont="1" applyAlignment="1">
      <alignment vertical="center"/>
    </xf>
    <xf numFmtId="0" fontId="3" fillId="3" borderId="3" xfId="0" applyFont="1" applyFill="1" applyBorder="1" applyAlignment="1">
      <alignment horizontal="justify" vertical="center" wrapText="1"/>
    </xf>
    <xf numFmtId="0" fontId="1" fillId="0" borderId="0" xfId="0" applyFont="1" applyAlignment="1">
      <alignment horizontal="center" vertical="center" wrapText="1"/>
    </xf>
    <xf numFmtId="0" fontId="3" fillId="0" borderId="0" xfId="0" applyFont="1" applyAlignment="1">
      <alignment horizontal="justify" vertical="center" wrapText="1"/>
    </xf>
    <xf numFmtId="0" fontId="3" fillId="0" borderId="0" xfId="0" applyFont="1" applyAlignment="1">
      <alignment horizontal="center" vertical="top"/>
    </xf>
    <xf numFmtId="0" fontId="3" fillId="0" borderId="0" xfId="0" applyFont="1" applyAlignment="1">
      <alignment horizontal="center" vertical="center" wrapText="1"/>
    </xf>
    <xf numFmtId="0" fontId="7" fillId="4" borderId="5" xfId="0" applyFont="1" applyFill="1" applyBorder="1" applyAlignment="1">
      <alignment horizontal="justify" vertical="top" wrapText="1"/>
    </xf>
    <xf numFmtId="0" fontId="7" fillId="4" borderId="5" xfId="0" quotePrefix="1" applyFont="1" applyFill="1" applyBorder="1" applyAlignment="1">
      <alignment horizontal="center" vertical="top" wrapText="1"/>
    </xf>
    <xf numFmtId="0" fontId="7" fillId="4" borderId="5" xfId="0" applyFont="1" applyFill="1" applyBorder="1" applyAlignment="1">
      <alignment horizontal="center" vertical="top" wrapText="1"/>
    </xf>
    <xf numFmtId="14" fontId="7" fillId="4" borderId="5" xfId="0" applyNumberFormat="1" applyFont="1" applyFill="1" applyBorder="1" applyAlignment="1">
      <alignment horizontal="center" vertical="top" wrapText="1"/>
    </xf>
    <xf numFmtId="1" fontId="7" fillId="4" borderId="5" xfId="0" applyNumberFormat="1" applyFont="1" applyFill="1" applyBorder="1" applyAlignment="1">
      <alignment horizontal="center" vertical="top" wrapText="1"/>
    </xf>
    <xf numFmtId="0" fontId="7" fillId="4" borderId="0" xfId="0" applyFont="1" applyFill="1" applyAlignment="1">
      <alignment horizontal="center" vertical="top"/>
    </xf>
    <xf numFmtId="0" fontId="22" fillId="4" borderId="5" xfId="0" applyFont="1" applyFill="1" applyBorder="1" applyAlignment="1">
      <alignment horizontal="center" vertical="top" wrapText="1"/>
    </xf>
    <xf numFmtId="0" fontId="7" fillId="4" borderId="0" xfId="0" applyFont="1" applyFill="1" applyAlignment="1">
      <alignment vertical="top"/>
    </xf>
    <xf numFmtId="0" fontId="3" fillId="0" borderId="0" xfId="0" applyFont="1" applyAlignment="1">
      <alignment vertical="center"/>
    </xf>
    <xf numFmtId="0" fontId="7" fillId="4" borderId="5" xfId="0" applyFont="1" applyFill="1" applyBorder="1" applyAlignment="1">
      <alignment horizontal="center" vertical="top"/>
    </xf>
    <xf numFmtId="0" fontId="5" fillId="5" borderId="5" xfId="0"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0" fontId="5" fillId="0" borderId="5" xfId="0" applyFont="1" applyBorder="1" applyAlignment="1">
      <alignment horizontal="center" vertical="center" wrapText="1" readingOrder="1"/>
    </xf>
    <xf numFmtId="9" fontId="12" fillId="7" borderId="5" xfId="0" applyNumberFormat="1" applyFont="1" applyFill="1" applyBorder="1" applyAlignment="1">
      <alignment horizontal="center" vertical="center" wrapText="1"/>
    </xf>
    <xf numFmtId="0" fontId="3" fillId="4" borderId="5" xfId="0" applyFont="1" applyFill="1" applyBorder="1" applyAlignment="1">
      <alignment horizontal="justify" vertical="top" wrapText="1"/>
    </xf>
    <xf numFmtId="0" fontId="7" fillId="6" borderId="5" xfId="0" applyFont="1" applyFill="1" applyBorder="1" applyAlignment="1">
      <alignment horizontal="justify" vertical="top" wrapText="1"/>
    </xf>
    <xf numFmtId="0" fontId="7" fillId="6" borderId="5" xfId="0" applyFont="1" applyFill="1" applyBorder="1" applyAlignment="1">
      <alignment horizontal="center" vertical="top" wrapText="1"/>
    </xf>
    <xf numFmtId="14" fontId="7" fillId="6" borderId="5" xfId="0" applyNumberFormat="1" applyFont="1" applyFill="1" applyBorder="1" applyAlignment="1">
      <alignment horizontal="center" vertical="top" wrapText="1"/>
    </xf>
    <xf numFmtId="1" fontId="7" fillId="6" borderId="5" xfId="0" applyNumberFormat="1" applyFont="1" applyFill="1" applyBorder="1" applyAlignment="1">
      <alignment horizontal="center" vertical="top" wrapText="1"/>
    </xf>
    <xf numFmtId="0" fontId="3" fillId="6" borderId="5" xfId="0" applyFont="1" applyFill="1" applyBorder="1" applyAlignment="1">
      <alignment horizontal="justify" vertical="top" wrapText="1"/>
    </xf>
    <xf numFmtId="0" fontId="22" fillId="6" borderId="5" xfId="0" applyFont="1" applyFill="1" applyBorder="1" applyAlignment="1">
      <alignment horizontal="center" vertical="top" wrapText="1"/>
    </xf>
    <xf numFmtId="0" fontId="7" fillId="6" borderId="5" xfId="0" applyFont="1" applyFill="1" applyBorder="1" applyAlignment="1">
      <alignment horizontal="center" vertical="top"/>
    </xf>
    <xf numFmtId="0" fontId="16" fillId="6" borderId="5" xfId="0" applyFont="1" applyFill="1" applyBorder="1" applyAlignment="1">
      <alignment horizontal="center" vertical="top" wrapText="1"/>
    </xf>
    <xf numFmtId="0" fontId="16" fillId="4" borderId="5" xfId="0" applyFont="1" applyFill="1" applyBorder="1" applyAlignment="1">
      <alignment horizontal="center" vertical="top" wrapText="1"/>
    </xf>
    <xf numFmtId="0" fontId="3" fillId="3" borderId="5" xfId="0" applyFont="1" applyFill="1" applyBorder="1" applyAlignment="1">
      <alignment horizontal="justify" vertical="top" wrapText="1"/>
    </xf>
    <xf numFmtId="0" fontId="3" fillId="0" borderId="0" xfId="0" applyFont="1" applyAlignment="1">
      <alignment vertical="top"/>
    </xf>
    <xf numFmtId="0" fontId="3" fillId="5" borderId="5" xfId="0" applyFont="1" applyFill="1" applyBorder="1" applyAlignment="1">
      <alignment horizontal="justify" vertical="top" wrapText="1"/>
    </xf>
    <xf numFmtId="0" fontId="3" fillId="5" borderId="5" xfId="0" applyFont="1" applyFill="1" applyBorder="1" applyAlignment="1">
      <alignment horizontal="center" vertical="top" wrapText="1"/>
    </xf>
    <xf numFmtId="164" fontId="3" fillId="5" borderId="5" xfId="0" applyNumberFormat="1" applyFont="1" applyFill="1" applyBorder="1" applyAlignment="1">
      <alignment horizontal="center" vertical="top" wrapText="1"/>
    </xf>
    <xf numFmtId="14" fontId="7" fillId="5" borderId="5" xfId="0" applyNumberFormat="1" applyFont="1" applyFill="1" applyBorder="1" applyAlignment="1">
      <alignment horizontal="center" vertical="top" wrapText="1"/>
    </xf>
    <xf numFmtId="1" fontId="3" fillId="5" borderId="5" xfId="0" applyNumberFormat="1" applyFont="1" applyFill="1" applyBorder="1" applyAlignment="1">
      <alignment horizontal="center" vertical="top" wrapText="1"/>
    </xf>
    <xf numFmtId="0" fontId="5" fillId="8" borderId="5" xfId="0" applyFont="1" applyFill="1" applyBorder="1" applyAlignment="1">
      <alignment horizontal="center" vertical="center" wrapText="1"/>
    </xf>
    <xf numFmtId="9" fontId="12" fillId="8" borderId="5" xfId="0" applyNumberFormat="1" applyFont="1" applyFill="1" applyBorder="1" applyAlignment="1">
      <alignment horizontal="center" vertical="center" wrapText="1"/>
    </xf>
    <xf numFmtId="0" fontId="1" fillId="4" borderId="5" xfId="0" applyFont="1" applyFill="1" applyBorder="1" applyAlignment="1">
      <alignment horizontal="justify" vertical="top" wrapText="1"/>
    </xf>
    <xf numFmtId="0" fontId="3" fillId="4" borderId="5" xfId="0" applyFont="1" applyFill="1" applyBorder="1" applyAlignment="1">
      <alignment horizontal="center" vertical="top" wrapText="1"/>
    </xf>
    <xf numFmtId="1" fontId="3" fillId="4" borderId="5" xfId="0" applyNumberFormat="1" applyFont="1" applyFill="1" applyBorder="1" applyAlignment="1">
      <alignment horizontal="center" vertical="top" wrapText="1"/>
    </xf>
    <xf numFmtId="14" fontId="3" fillId="4" borderId="5" xfId="0" applyNumberFormat="1" applyFont="1" applyFill="1" applyBorder="1" applyAlignment="1">
      <alignment horizontal="center" vertical="top" wrapText="1"/>
    </xf>
    <xf numFmtId="1" fontId="3" fillId="4" borderId="5" xfId="5" applyNumberFormat="1" applyFont="1" applyFill="1" applyBorder="1" applyAlignment="1">
      <alignment horizontal="center" vertical="top" wrapText="1"/>
    </xf>
    <xf numFmtId="0" fontId="16" fillId="0" borderId="0" xfId="0" applyFont="1" applyAlignment="1">
      <alignment vertical="top" wrapText="1"/>
    </xf>
    <xf numFmtId="0" fontId="16" fillId="4" borderId="5" xfId="0" applyFont="1" applyFill="1" applyBorder="1" applyAlignment="1">
      <alignment horizontal="justify" vertical="top" wrapText="1"/>
    </xf>
    <xf numFmtId="0" fontId="3" fillId="0" borderId="5" xfId="0" applyFont="1" applyBorder="1" applyAlignment="1">
      <alignment horizontal="center" vertical="top" wrapText="1"/>
    </xf>
    <xf numFmtId="0" fontId="25" fillId="4" borderId="5" xfId="0" applyFont="1" applyFill="1" applyBorder="1" applyAlignment="1">
      <alignment horizontal="justify" vertical="top" wrapText="1"/>
    </xf>
    <xf numFmtId="0" fontId="25" fillId="4" borderId="5" xfId="0" applyFont="1" applyFill="1" applyBorder="1" applyAlignment="1">
      <alignment horizontal="center" vertical="top" wrapText="1"/>
    </xf>
    <xf numFmtId="0" fontId="25" fillId="9" borderId="5" xfId="0" applyFont="1" applyFill="1" applyBorder="1" applyAlignment="1">
      <alignment horizontal="center" vertical="top" wrapText="1"/>
    </xf>
    <xf numFmtId="0" fontId="3" fillId="10" borderId="10" xfId="0" applyFont="1" applyFill="1" applyBorder="1" applyAlignment="1">
      <alignment horizontal="center" vertical="top" wrapText="1"/>
    </xf>
    <xf numFmtId="14" fontId="3" fillId="10" borderId="10" xfId="0" applyNumberFormat="1" applyFont="1" applyFill="1" applyBorder="1" applyAlignment="1">
      <alignment horizontal="center" vertical="top" wrapText="1"/>
    </xf>
    <xf numFmtId="0" fontId="3" fillId="4" borderId="10" xfId="0" applyFont="1" applyFill="1" applyBorder="1" applyAlignment="1">
      <alignment vertical="top" wrapText="1"/>
    </xf>
    <xf numFmtId="0" fontId="1" fillId="4" borderId="5" xfId="0" applyFont="1" applyFill="1" applyBorder="1" applyAlignment="1">
      <alignment horizontal="center" vertical="top" wrapText="1"/>
    </xf>
    <xf numFmtId="0" fontId="3" fillId="11" borderId="5" xfId="0" applyFont="1" applyFill="1" applyBorder="1" applyAlignment="1">
      <alignment horizontal="justify" vertical="top" wrapText="1"/>
    </xf>
    <xf numFmtId="0" fontId="3" fillId="11" borderId="5" xfId="0" applyFont="1" applyFill="1" applyBorder="1" applyAlignment="1">
      <alignment horizontal="center" vertical="top" wrapText="1"/>
    </xf>
    <xf numFmtId="1" fontId="3" fillId="11" borderId="5" xfId="0" applyNumberFormat="1" applyFont="1" applyFill="1" applyBorder="1" applyAlignment="1">
      <alignment horizontal="center" vertical="top" wrapText="1"/>
    </xf>
    <xf numFmtId="14" fontId="3" fillId="11" borderId="5" xfId="0" applyNumberFormat="1" applyFont="1" applyFill="1" applyBorder="1" applyAlignment="1">
      <alignment horizontal="center" vertical="top" wrapText="1"/>
    </xf>
    <xf numFmtId="1" fontId="3" fillId="11" borderId="5" xfId="5" applyNumberFormat="1" applyFont="1" applyFill="1" applyBorder="1" applyAlignment="1">
      <alignment horizontal="center" vertical="top" wrapText="1"/>
    </xf>
    <xf numFmtId="0" fontId="3" fillId="12" borderId="10" xfId="0" applyFont="1" applyFill="1" applyBorder="1" applyAlignment="1">
      <alignment vertical="top" wrapText="1"/>
    </xf>
    <xf numFmtId="0" fontId="3" fillId="12" borderId="10" xfId="0" applyFont="1" applyFill="1" applyBorder="1" applyAlignment="1">
      <alignment horizontal="center" vertical="top" wrapText="1"/>
    </xf>
    <xf numFmtId="14" fontId="3" fillId="12" borderId="10" xfId="0" applyNumberFormat="1" applyFont="1" applyFill="1" applyBorder="1" applyAlignment="1">
      <alignment horizontal="center" vertical="top" wrapText="1"/>
    </xf>
    <xf numFmtId="0" fontId="1" fillId="11" borderId="5" xfId="0" applyFont="1" applyFill="1" applyBorder="1" applyAlignment="1">
      <alignment horizontal="center" vertical="top" wrapText="1"/>
    </xf>
    <xf numFmtId="0" fontId="14" fillId="0" borderId="5" xfId="0" applyFont="1" applyBorder="1" applyAlignment="1">
      <alignment horizontal="center" vertical="top" wrapText="1"/>
    </xf>
    <xf numFmtId="0" fontId="1" fillId="0" borderId="5" xfId="0" applyFont="1" applyBorder="1" applyAlignment="1">
      <alignment horizontal="center" vertical="top"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14" fontId="3" fillId="0" borderId="5" xfId="0" applyNumberFormat="1" applyFont="1" applyBorder="1" applyAlignment="1">
      <alignment horizontal="center" vertical="center" wrapText="1"/>
    </xf>
    <xf numFmtId="1" fontId="3" fillId="11" borderId="5" xfId="0" applyNumberFormat="1" applyFont="1" applyFill="1" applyBorder="1" applyAlignment="1">
      <alignment horizontal="center" vertical="center" wrapText="1"/>
    </xf>
    <xf numFmtId="1" fontId="3" fillId="0" borderId="5" xfId="0" applyNumberFormat="1" applyFont="1" applyBorder="1" applyAlignment="1">
      <alignment horizontal="center" vertical="center" wrapText="1"/>
    </xf>
    <xf numFmtId="0" fontId="7" fillId="11" borderId="5" xfId="0" applyFont="1" applyFill="1" applyBorder="1" applyAlignment="1">
      <alignment horizontal="center" vertical="top"/>
    </xf>
    <xf numFmtId="0" fontId="3" fillId="11" borderId="5" xfId="0" applyFont="1" applyFill="1" applyBorder="1" applyAlignment="1">
      <alignment horizontal="left" vertical="center" wrapText="1"/>
    </xf>
    <xf numFmtId="0" fontId="3" fillId="11" borderId="5" xfId="0" applyFont="1" applyFill="1" applyBorder="1" applyAlignment="1">
      <alignment horizontal="center" vertical="center" wrapText="1"/>
    </xf>
    <xf numFmtId="14" fontId="3" fillId="11" borderId="5" xfId="0" applyNumberFormat="1" applyFont="1" applyFill="1" applyBorder="1" applyAlignment="1">
      <alignment horizontal="center" vertical="center" wrapText="1"/>
    </xf>
    <xf numFmtId="0" fontId="3" fillId="11" borderId="5" xfId="0" applyFont="1" applyFill="1" applyBorder="1" applyAlignment="1">
      <alignment horizontal="left" vertical="top" wrapText="1"/>
    </xf>
    <xf numFmtId="0" fontId="7" fillId="11" borderId="5" xfId="0" applyFont="1" applyFill="1" applyBorder="1" applyAlignment="1">
      <alignment horizontal="justify" vertical="top" wrapText="1"/>
    </xf>
    <xf numFmtId="0" fontId="3" fillId="4"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3" fillId="0" borderId="5" xfId="0" applyFont="1" applyBorder="1" applyAlignment="1">
      <alignment horizontal="justify" vertical="top" wrapText="1"/>
    </xf>
    <xf numFmtId="0" fontId="27" fillId="0" borderId="5" xfId="0" applyFont="1" applyBorder="1" applyAlignment="1" applyProtection="1">
      <alignment horizontal="center" vertical="center"/>
      <protection locked="0"/>
    </xf>
    <xf numFmtId="0" fontId="16" fillId="0" borderId="5" xfId="0" applyFont="1" applyBorder="1" applyAlignment="1">
      <alignment horizontal="center" vertical="center" wrapText="1"/>
    </xf>
    <xf numFmtId="14" fontId="16" fillId="0" borderId="5" xfId="0" applyNumberFormat="1" applyFont="1" applyBorder="1" applyAlignment="1">
      <alignment horizontal="center" vertical="center" wrapText="1"/>
    </xf>
    <xf numFmtId="0" fontId="14" fillId="0" borderId="5" xfId="0" applyFont="1" applyBorder="1" applyAlignment="1">
      <alignment horizontal="left" vertical="center" wrapText="1"/>
    </xf>
    <xf numFmtId="0" fontId="28" fillId="13" borderId="5" xfId="0" applyFont="1" applyFill="1" applyBorder="1" applyAlignment="1" applyProtection="1">
      <alignment horizontal="center" vertical="center"/>
      <protection locked="0"/>
    </xf>
    <xf numFmtId="0" fontId="3" fillId="0" borderId="0" xfId="0" applyFont="1"/>
    <xf numFmtId="0" fontId="28" fillId="13" borderId="5" xfId="0" applyFont="1" applyFill="1" applyBorder="1" applyAlignment="1" applyProtection="1">
      <alignment vertical="center"/>
      <protection locked="0"/>
    </xf>
    <xf numFmtId="164" fontId="28" fillId="13" borderId="5" xfId="0" applyNumberFormat="1" applyFont="1" applyFill="1" applyBorder="1" applyAlignment="1" applyProtection="1">
      <alignment horizontal="center" vertical="center"/>
      <protection locked="0"/>
    </xf>
    <xf numFmtId="14" fontId="28" fillId="13" borderId="5" xfId="0" applyNumberFormat="1" applyFont="1" applyFill="1" applyBorder="1" applyAlignment="1" applyProtection="1">
      <alignment horizontal="center" vertical="center"/>
      <protection locked="0"/>
    </xf>
    <xf numFmtId="0" fontId="29" fillId="11" borderId="5" xfId="0" applyFont="1" applyFill="1" applyBorder="1" applyAlignment="1">
      <alignment horizontal="center" vertical="center"/>
    </xf>
    <xf numFmtId="0" fontId="16" fillId="0" borderId="5" xfId="0" applyFont="1" applyBorder="1" applyAlignment="1">
      <alignment horizontal="justify" vertical="top" wrapText="1"/>
    </xf>
    <xf numFmtId="0" fontId="1" fillId="0" borderId="5" xfId="0" applyFont="1" applyBorder="1" applyAlignment="1">
      <alignment horizontal="left" vertical="center" wrapText="1"/>
    </xf>
    <xf numFmtId="0" fontId="7" fillId="14" borderId="5" xfId="0" applyFont="1" applyFill="1" applyBorder="1" applyAlignment="1">
      <alignment horizontal="center" vertical="center" wrapText="1"/>
    </xf>
    <xf numFmtId="0" fontId="7" fillId="15" borderId="5"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7" borderId="5" xfId="0" applyFont="1" applyFill="1" applyBorder="1" applyAlignment="1">
      <alignment horizontal="center" vertical="center" wrapText="1"/>
    </xf>
    <xf numFmtId="0" fontId="14" fillId="0" borderId="5" xfId="0" applyFont="1" applyBorder="1" applyAlignment="1">
      <alignment vertical="center" wrapText="1"/>
    </xf>
    <xf numFmtId="0" fontId="14" fillId="0" borderId="11" xfId="0" applyFont="1" applyBorder="1" applyAlignment="1">
      <alignment vertical="center" wrapText="1"/>
    </xf>
    <xf numFmtId="14" fontId="7" fillId="4" borderId="0" xfId="0" applyNumberFormat="1" applyFont="1" applyFill="1" applyAlignment="1">
      <alignment vertical="top"/>
    </xf>
    <xf numFmtId="49" fontId="22" fillId="0" borderId="5" xfId="0" applyNumberFormat="1" applyFont="1" applyBorder="1" applyAlignment="1">
      <alignment vertical="top" wrapText="1"/>
    </xf>
    <xf numFmtId="0" fontId="16" fillId="11" borderId="5" xfId="0" applyFont="1" applyFill="1" applyBorder="1" applyAlignment="1">
      <alignment horizontal="justify" vertical="top" wrapText="1"/>
    </xf>
    <xf numFmtId="0" fontId="14" fillId="11" borderId="5" xfId="0" applyFont="1" applyFill="1" applyBorder="1" applyAlignment="1">
      <alignment horizontal="center" vertical="top" wrapText="1"/>
    </xf>
    <xf numFmtId="0" fontId="7" fillId="11" borderId="5" xfId="0" applyFont="1" applyFill="1" applyBorder="1" applyAlignment="1">
      <alignment horizontal="center" vertical="top" wrapText="1"/>
    </xf>
    <xf numFmtId="14" fontId="7" fillId="11" borderId="5" xfId="0" applyNumberFormat="1" applyFont="1" applyFill="1" applyBorder="1" applyAlignment="1">
      <alignment horizontal="center" vertical="top" wrapText="1"/>
    </xf>
    <xf numFmtId="1" fontId="7" fillId="11" borderId="5" xfId="0" applyNumberFormat="1" applyFont="1" applyFill="1" applyBorder="1" applyAlignment="1">
      <alignment horizontal="center" vertical="top" wrapText="1"/>
    </xf>
    <xf numFmtId="0" fontId="22" fillId="11" borderId="5" xfId="0" applyFont="1" applyFill="1" applyBorder="1" applyAlignment="1">
      <alignment horizontal="center" vertical="top" wrapText="1"/>
    </xf>
    <xf numFmtId="0" fontId="16" fillId="11" borderId="5" xfId="0" applyFont="1" applyFill="1" applyBorder="1" applyAlignment="1">
      <alignment horizontal="center" vertical="top" wrapText="1"/>
    </xf>
    <xf numFmtId="0" fontId="7" fillId="0" borderId="5" xfId="0" applyFont="1" applyBorder="1" applyAlignment="1">
      <alignment horizontal="justify" vertical="top" wrapText="1"/>
    </xf>
    <xf numFmtId="0" fontId="27" fillId="0" borderId="1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1" fillId="4" borderId="11" xfId="0" applyFont="1" applyFill="1" applyBorder="1" applyAlignment="1">
      <alignment horizontal="justify" vertical="top" wrapText="1"/>
    </xf>
    <xf numFmtId="0" fontId="1" fillId="4" borderId="12" xfId="0" applyFont="1" applyFill="1" applyBorder="1" applyAlignment="1">
      <alignment horizontal="justify" vertical="top" wrapText="1"/>
    </xf>
    <xf numFmtId="0" fontId="14" fillId="0" borderId="5" xfId="0" applyFont="1" applyBorder="1" applyAlignment="1">
      <alignment horizontal="center" vertical="center" wrapText="1"/>
    </xf>
    <xf numFmtId="0" fontId="3" fillId="4" borderId="5" xfId="0" applyFont="1" applyFill="1" applyBorder="1" applyAlignment="1">
      <alignment horizontal="justify" vertical="center" wrapText="1"/>
    </xf>
    <xf numFmtId="0" fontId="3" fillId="0" borderId="5" xfId="0" applyFont="1" applyBorder="1" applyAlignment="1">
      <alignment horizontal="justify" vertical="center" wrapText="1"/>
    </xf>
    <xf numFmtId="0" fontId="7" fillId="4" borderId="5" xfId="0" applyFont="1" applyFill="1" applyBorder="1" applyAlignment="1">
      <alignment horizontal="justify" vertical="top" wrapText="1"/>
    </xf>
    <xf numFmtId="0" fontId="7" fillId="0" borderId="5" xfId="0" applyFont="1" applyBorder="1" applyAlignment="1">
      <alignment horizontal="justify" vertical="top" wrapText="1"/>
    </xf>
    <xf numFmtId="0" fontId="23" fillId="0" borderId="5" xfId="0" applyFont="1" applyBorder="1" applyAlignment="1">
      <alignment horizontal="justify" vertical="top" wrapText="1"/>
    </xf>
    <xf numFmtId="0" fontId="22" fillId="0" borderId="5" xfId="0" applyFont="1" applyBorder="1" applyAlignment="1">
      <alignment horizontal="center" vertical="top" wrapText="1"/>
    </xf>
    <xf numFmtId="0" fontId="23" fillId="0" borderId="5" xfId="0" applyFont="1" applyBorder="1" applyAlignment="1">
      <alignment horizontal="center" vertical="top" wrapText="1"/>
    </xf>
    <xf numFmtId="0" fontId="14" fillId="0" borderId="5" xfId="0" applyFont="1" applyBorder="1" applyAlignment="1">
      <alignment horizontal="center" vertical="top" wrapText="1"/>
    </xf>
    <xf numFmtId="0" fontId="1" fillId="4" borderId="5" xfId="0" applyFont="1" applyFill="1" applyBorder="1" applyAlignment="1">
      <alignment horizontal="justify" vertical="top" wrapText="1"/>
    </xf>
    <xf numFmtId="0" fontId="3" fillId="4" borderId="5" xfId="0" applyFont="1" applyFill="1" applyBorder="1" applyAlignment="1">
      <alignment horizontal="justify" vertical="top" wrapText="1"/>
    </xf>
    <xf numFmtId="0" fontId="3" fillId="0" borderId="5" xfId="0" applyFont="1" applyBorder="1" applyAlignment="1">
      <alignment horizontal="justify" vertical="top" wrapText="1"/>
    </xf>
    <xf numFmtId="0" fontId="23" fillId="11" borderId="5" xfId="0" applyFont="1" applyFill="1" applyBorder="1" applyAlignment="1">
      <alignment vertical="top"/>
    </xf>
    <xf numFmtId="0" fontId="23" fillId="0" borderId="5" xfId="0" applyFont="1" applyBorder="1" applyAlignment="1">
      <alignment horizontal="center" vertical="top"/>
    </xf>
    <xf numFmtId="0" fontId="22" fillId="4" borderId="5" xfId="0" applyFont="1" applyFill="1" applyBorder="1" applyAlignment="1">
      <alignment horizontal="justify" vertical="top" wrapText="1"/>
    </xf>
    <xf numFmtId="0" fontId="23" fillId="0" borderId="5" xfId="0" applyFont="1" applyBorder="1" applyAlignment="1">
      <alignment vertical="top"/>
    </xf>
    <xf numFmtId="0" fontId="3" fillId="0" borderId="0" xfId="0" applyFont="1" applyAlignment="1">
      <alignment horizontal="center" vertical="center" wrapText="1"/>
    </xf>
    <xf numFmtId="165" fontId="12" fillId="3" borderId="1" xfId="0" applyNumberFormat="1" applyFont="1" applyFill="1" applyBorder="1" applyAlignment="1">
      <alignment horizontal="center" vertical="center" wrapText="1"/>
    </xf>
    <xf numFmtId="165" fontId="20" fillId="0" borderId="2" xfId="0" applyNumberFormat="1" applyFont="1" applyBorder="1"/>
    <xf numFmtId="0" fontId="17" fillId="2" borderId="1" xfId="0" applyFont="1" applyFill="1" applyBorder="1" applyAlignment="1">
      <alignment horizontal="center" vertical="center" wrapText="1"/>
    </xf>
    <xf numFmtId="0" fontId="20" fillId="0" borderId="2" xfId="0" applyFont="1" applyBorder="1"/>
    <xf numFmtId="0" fontId="17" fillId="2" borderId="7" xfId="0" applyFont="1" applyFill="1" applyBorder="1" applyAlignment="1">
      <alignment horizontal="center" vertical="center" wrapText="1" readingOrder="1"/>
    </xf>
    <xf numFmtId="0" fontId="17" fillId="2" borderId="8" xfId="0" applyFont="1" applyFill="1" applyBorder="1" applyAlignment="1">
      <alignment horizontal="center" vertical="center" wrapText="1" readingOrder="1"/>
    </xf>
    <xf numFmtId="0" fontId="17" fillId="2" borderId="6" xfId="0" applyFont="1" applyFill="1" applyBorder="1" applyAlignment="1">
      <alignment horizontal="center" vertical="center" wrapText="1" readingOrder="1"/>
    </xf>
    <xf numFmtId="0" fontId="4" fillId="3" borderId="9" xfId="0" applyFont="1" applyFill="1" applyBorder="1" applyAlignment="1">
      <alignment horizontal="center" vertical="center" wrapText="1"/>
    </xf>
    <xf numFmtId="0" fontId="16" fillId="4" borderId="5" xfId="0" applyFont="1" applyFill="1" applyBorder="1" applyAlignment="1">
      <alignment horizontal="justify" vertical="top" wrapText="1"/>
    </xf>
    <xf numFmtId="0" fontId="26" fillId="0" borderId="5" xfId="0" applyFont="1" applyBorder="1" applyAlignment="1">
      <alignment horizontal="center" vertical="top"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cellXfs>
  <cellStyles count="6">
    <cellStyle name="Millares" xfId="5" builtinId="3"/>
    <cellStyle name="Normal" xfId="0" builtinId="0"/>
    <cellStyle name="Normal 2" xfId="2" xr:uid="{A40B6237-CBC0-400B-9E88-F2DDFBA111A5}"/>
    <cellStyle name="Normal 3" xfId="4" xr:uid="{F36B088A-21D6-4691-9C72-7E02E315099E}"/>
    <cellStyle name="Porcentaje" xfId="1" builtinId="5"/>
    <cellStyle name="Porcentaje 2" xfId="3" xr:uid="{2A4B68FD-C8FC-4068-B2C1-E4B5C37E3B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9"/>
  <sheetViews>
    <sheetView showGridLines="0" tabSelected="1" zoomScale="63" zoomScaleNormal="100" workbookViewId="0">
      <selection activeCell="C2" sqref="C2:D2"/>
    </sheetView>
  </sheetViews>
  <sheetFormatPr baseColWidth="10" defaultColWidth="14.42578125" defaultRowHeight="15" customHeight="1" x14ac:dyDescent="0.3"/>
  <cols>
    <col min="1" max="1" width="18.5703125" style="43" customWidth="1"/>
    <col min="2" max="2" width="60.85546875" style="47" customWidth="1"/>
    <col min="3" max="3" width="41.140625" style="47" customWidth="1"/>
    <col min="4" max="4" width="31.5703125" style="47" customWidth="1"/>
    <col min="5" max="5" width="35" style="47" customWidth="1"/>
    <col min="6" max="6" width="16.7109375" style="43" customWidth="1"/>
    <col min="7" max="7" width="14.85546875" style="43" customWidth="1"/>
    <col min="8" max="8" width="15.28515625" style="48" customWidth="1"/>
    <col min="9" max="9" width="20.7109375" style="43" customWidth="1"/>
    <col min="10" max="10" width="16" style="43" customWidth="1"/>
    <col min="11" max="11" width="22.7109375" style="53" customWidth="1"/>
    <col min="12" max="12" width="48.28515625" style="49" customWidth="1"/>
    <col min="13" max="13" width="25" style="48" customWidth="1"/>
    <col min="14" max="14" width="13.5703125" style="43" hidden="1" customWidth="1"/>
    <col min="15" max="15" width="21.42578125" style="43" customWidth="1"/>
    <col min="16" max="16384" width="14.42578125" style="43"/>
  </cols>
  <sheetData>
    <row r="1" spans="1:13" ht="39" customHeight="1" x14ac:dyDescent="0.35">
      <c r="A1" s="1"/>
      <c r="B1" s="42" t="s">
        <v>0</v>
      </c>
      <c r="C1" s="180" t="s">
        <v>1</v>
      </c>
      <c r="D1" s="181"/>
      <c r="E1" s="24"/>
      <c r="F1" s="2"/>
      <c r="G1" s="2"/>
      <c r="H1" s="177"/>
      <c r="I1" s="177"/>
      <c r="J1" s="177"/>
      <c r="K1" s="177"/>
      <c r="L1" s="36"/>
      <c r="M1" s="2"/>
    </row>
    <row r="2" spans="1:13" ht="38.25" customHeight="1" x14ac:dyDescent="0.35">
      <c r="A2" s="1"/>
      <c r="B2" s="42" t="s">
        <v>2</v>
      </c>
      <c r="C2" s="178">
        <v>45291</v>
      </c>
      <c r="D2" s="179"/>
      <c r="E2" s="24"/>
      <c r="F2" s="2"/>
      <c r="G2" s="2"/>
      <c r="H2" s="177"/>
      <c r="I2" s="177"/>
      <c r="J2" s="177"/>
      <c r="K2" s="177"/>
      <c r="L2" s="36"/>
      <c r="M2" s="2"/>
    </row>
    <row r="3" spans="1:13" ht="6.6" customHeight="1" x14ac:dyDescent="0.3">
      <c r="A3" s="4"/>
      <c r="B3" s="185"/>
      <c r="C3" s="185"/>
      <c r="D3" s="185"/>
      <c r="E3" s="26"/>
      <c r="F3" s="10"/>
      <c r="G3" s="11"/>
      <c r="H3" s="12"/>
      <c r="I3" s="13"/>
      <c r="J3" s="6"/>
      <c r="K3" s="7"/>
      <c r="L3" s="37"/>
      <c r="M3" s="5"/>
    </row>
    <row r="4" spans="1:13" ht="28.5" customHeight="1" x14ac:dyDescent="0.3">
      <c r="A4" s="9"/>
      <c r="B4" s="33" t="s">
        <v>30</v>
      </c>
      <c r="C4" s="33" t="s">
        <v>3</v>
      </c>
      <c r="D4" s="33" t="s">
        <v>4</v>
      </c>
      <c r="E4" s="30"/>
      <c r="F4" s="17"/>
      <c r="G4" s="14"/>
      <c r="H4" s="18"/>
      <c r="I4" s="11"/>
      <c r="J4" s="5"/>
      <c r="K4" s="7"/>
      <c r="L4" s="38"/>
      <c r="M4" s="5"/>
    </row>
    <row r="5" spans="1:13" ht="28.5" customHeight="1" x14ac:dyDescent="0.3">
      <c r="A5" s="9"/>
      <c r="B5" s="34" t="s">
        <v>263</v>
      </c>
      <c r="C5" s="67">
        <v>1</v>
      </c>
      <c r="D5" s="67">
        <v>2</v>
      </c>
      <c r="E5" s="30"/>
      <c r="F5" s="17"/>
      <c r="G5" s="14"/>
      <c r="H5" s="18"/>
      <c r="I5" s="11"/>
      <c r="J5" s="5"/>
      <c r="K5" s="7"/>
      <c r="L5" s="38"/>
      <c r="M5" s="5"/>
    </row>
    <row r="6" spans="1:13" ht="34.5" customHeight="1" x14ac:dyDescent="0.3">
      <c r="A6" s="9"/>
      <c r="B6" s="34" t="s">
        <v>246</v>
      </c>
      <c r="C6" s="67">
        <v>2</v>
      </c>
      <c r="D6" s="67">
        <v>3</v>
      </c>
      <c r="E6" s="30"/>
      <c r="F6" s="17"/>
      <c r="G6" s="14"/>
      <c r="H6" s="18"/>
      <c r="I6" s="11"/>
      <c r="J6" s="5"/>
      <c r="K6" s="7"/>
      <c r="L6" s="38"/>
      <c r="M6" s="5"/>
    </row>
    <row r="7" spans="1:13" ht="28.5" customHeight="1" x14ac:dyDescent="0.3">
      <c r="A7" s="9"/>
      <c r="B7" s="34" t="s">
        <v>239</v>
      </c>
      <c r="C7" s="67">
        <v>1</v>
      </c>
      <c r="D7" s="67">
        <v>3</v>
      </c>
      <c r="E7" s="30"/>
      <c r="F7" s="17"/>
      <c r="G7" s="14"/>
      <c r="H7" s="18"/>
      <c r="I7" s="11"/>
      <c r="J7" s="5"/>
      <c r="K7" s="7"/>
      <c r="L7" s="38"/>
      <c r="M7" s="5"/>
    </row>
    <row r="8" spans="1:13" ht="28.5" customHeight="1" x14ac:dyDescent="0.3">
      <c r="A8" s="9"/>
      <c r="B8" s="34" t="s">
        <v>82</v>
      </c>
      <c r="C8" s="67">
        <v>20</v>
      </c>
      <c r="D8" s="67">
        <v>42</v>
      </c>
      <c r="E8" s="30"/>
      <c r="F8" s="17"/>
      <c r="G8" s="14"/>
      <c r="H8" s="18"/>
      <c r="I8" s="11"/>
      <c r="J8" s="5"/>
      <c r="K8" s="7"/>
      <c r="L8" s="38"/>
      <c r="M8" s="5"/>
    </row>
    <row r="9" spans="1:13" ht="25.5" customHeight="1" x14ac:dyDescent="0.3">
      <c r="A9" s="9"/>
      <c r="B9" s="34" t="s">
        <v>31</v>
      </c>
      <c r="C9" s="67">
        <v>4</v>
      </c>
      <c r="D9" s="67">
        <v>14</v>
      </c>
      <c r="E9" s="30"/>
      <c r="F9" s="17"/>
      <c r="G9" s="14"/>
      <c r="H9" s="18"/>
      <c r="I9" s="11"/>
      <c r="J9" s="5"/>
      <c r="K9" s="7"/>
      <c r="L9" s="38"/>
      <c r="M9" s="5"/>
    </row>
    <row r="10" spans="1:13" ht="25.5" customHeight="1" x14ac:dyDescent="0.3">
      <c r="A10" s="9"/>
      <c r="B10" s="34">
        <v>2015</v>
      </c>
      <c r="C10" s="67">
        <v>1</v>
      </c>
      <c r="D10" s="67">
        <v>1</v>
      </c>
      <c r="E10" s="30"/>
      <c r="F10" s="17"/>
      <c r="G10" s="14"/>
      <c r="H10" s="18"/>
      <c r="I10" s="11"/>
      <c r="J10" s="5"/>
      <c r="K10" s="7"/>
      <c r="L10" s="38"/>
      <c r="M10" s="5"/>
    </row>
    <row r="11" spans="1:13" ht="27.75" customHeight="1" x14ac:dyDescent="0.3">
      <c r="A11" s="9"/>
      <c r="B11" s="33" t="s">
        <v>5</v>
      </c>
      <c r="C11" s="33">
        <f>SUM(C5:C10)</f>
        <v>29</v>
      </c>
      <c r="D11" s="33">
        <f>SUM(D5:D10)</f>
        <v>65</v>
      </c>
      <c r="E11" s="30"/>
      <c r="F11" s="14"/>
      <c r="G11" s="14"/>
      <c r="H11" s="19"/>
      <c r="I11" s="11"/>
      <c r="J11" s="5"/>
      <c r="K11" s="7"/>
      <c r="L11" s="38"/>
      <c r="M11" s="5"/>
    </row>
    <row r="12" spans="1:13" ht="4.5" customHeight="1" x14ac:dyDescent="0.3">
      <c r="A12" s="4"/>
      <c r="B12" s="26"/>
      <c r="C12" s="26"/>
      <c r="D12" s="28"/>
      <c r="E12" s="26"/>
      <c r="F12" s="14"/>
      <c r="G12" s="14"/>
      <c r="H12" s="19"/>
      <c r="I12" s="13"/>
      <c r="J12" s="6"/>
      <c r="K12" s="7"/>
      <c r="L12" s="37"/>
      <c r="M12" s="5"/>
    </row>
    <row r="13" spans="1:13" ht="51" customHeight="1" x14ac:dyDescent="0.3">
      <c r="A13" s="4"/>
      <c r="B13" s="182" t="s">
        <v>4</v>
      </c>
      <c r="C13" s="183"/>
      <c r="D13" s="184"/>
      <c r="E13" s="31"/>
      <c r="F13" s="19"/>
      <c r="G13" s="13"/>
      <c r="H13" s="6"/>
      <c r="I13" s="7"/>
      <c r="J13" s="8"/>
      <c r="K13" s="7"/>
      <c r="L13" s="39"/>
      <c r="M13" s="5"/>
    </row>
    <row r="14" spans="1:13" ht="27.75" customHeight="1" x14ac:dyDescent="0.3">
      <c r="A14" s="9"/>
      <c r="B14" s="65" t="s">
        <v>83</v>
      </c>
      <c r="C14" s="65">
        <v>4</v>
      </c>
      <c r="D14" s="66">
        <f t="shared" ref="D14:D16" si="0">C14/$C$17</f>
        <v>6.1538461538461542E-2</v>
      </c>
      <c r="E14" s="44"/>
      <c r="F14" s="45"/>
      <c r="G14" s="14"/>
      <c r="H14" s="15"/>
      <c r="I14" s="11"/>
      <c r="J14" s="5"/>
      <c r="K14" s="7"/>
      <c r="L14" s="38"/>
      <c r="M14" s="5"/>
    </row>
    <row r="15" spans="1:13" ht="27.75" customHeight="1" x14ac:dyDescent="0.3">
      <c r="A15" s="9"/>
      <c r="B15" s="86" t="s">
        <v>349</v>
      </c>
      <c r="C15" s="86">
        <f>5+29</f>
        <v>34</v>
      </c>
      <c r="D15" s="87">
        <f>C15/$C$17</f>
        <v>0.52307692307692311</v>
      </c>
      <c r="E15" s="44"/>
      <c r="F15" s="45"/>
      <c r="G15" s="14"/>
      <c r="H15" s="15"/>
      <c r="I15" s="11"/>
      <c r="J15" s="5"/>
      <c r="K15" s="7"/>
      <c r="L15" s="38"/>
      <c r="M15" s="5"/>
    </row>
    <row r="16" spans="1:13" ht="27.75" customHeight="1" thickBot="1" x14ac:dyDescent="0.4">
      <c r="A16" s="9"/>
      <c r="B16" s="35" t="s">
        <v>6</v>
      </c>
      <c r="C16" s="21">
        <f>+D11-C14-C15</f>
        <v>27</v>
      </c>
      <c r="D16" s="68">
        <f t="shared" si="0"/>
        <v>0.41538461538461541</v>
      </c>
      <c r="E16" s="32"/>
      <c r="F16" s="20"/>
      <c r="G16" s="16"/>
      <c r="H16" s="11"/>
      <c r="I16" s="11"/>
      <c r="J16" s="5"/>
      <c r="K16" s="7"/>
      <c r="L16" s="38"/>
      <c r="M16" s="5"/>
    </row>
    <row r="17" spans="1:14" ht="27.75" customHeight="1" thickBot="1" x14ac:dyDescent="0.35">
      <c r="A17" s="9"/>
      <c r="B17" s="22" t="s">
        <v>7</v>
      </c>
      <c r="C17" s="22">
        <f>SUM(C14:C16)</f>
        <v>65</v>
      </c>
      <c r="D17" s="23">
        <f>SUM(D14:D16)</f>
        <v>1</v>
      </c>
      <c r="E17" s="25"/>
      <c r="F17" s="3"/>
      <c r="G17" s="3"/>
      <c r="H17" s="5"/>
      <c r="I17" s="5"/>
      <c r="J17" s="5"/>
      <c r="K17" s="7"/>
      <c r="L17" s="38"/>
      <c r="M17" s="5"/>
    </row>
    <row r="18" spans="1:14" ht="14.45" customHeight="1" x14ac:dyDescent="0.3">
      <c r="A18" s="9"/>
      <c r="B18" s="27"/>
      <c r="C18" s="27"/>
      <c r="D18" s="29"/>
      <c r="E18" s="30"/>
      <c r="F18" s="9"/>
      <c r="G18" s="5"/>
      <c r="H18" s="5"/>
      <c r="I18" s="5"/>
      <c r="J18" s="5"/>
      <c r="K18" s="7"/>
      <c r="L18" s="38"/>
      <c r="M18" s="5"/>
    </row>
    <row r="19" spans="1:14" ht="47.25" x14ac:dyDescent="0.3">
      <c r="A19" s="46" t="s">
        <v>8</v>
      </c>
      <c r="B19" s="46" t="s">
        <v>9</v>
      </c>
      <c r="C19" s="46" t="s">
        <v>10</v>
      </c>
      <c r="D19" s="46" t="s">
        <v>11</v>
      </c>
      <c r="E19" s="46" t="s">
        <v>12</v>
      </c>
      <c r="F19" s="46" t="s">
        <v>13</v>
      </c>
      <c r="G19" s="46" t="s">
        <v>14</v>
      </c>
      <c r="H19" s="46" t="s">
        <v>15</v>
      </c>
      <c r="I19" s="46" t="s">
        <v>16</v>
      </c>
      <c r="J19" s="46" t="s">
        <v>17</v>
      </c>
      <c r="K19" s="46" t="s">
        <v>18</v>
      </c>
      <c r="L19" s="46" t="s">
        <v>19</v>
      </c>
      <c r="M19" s="46" t="s">
        <v>20</v>
      </c>
    </row>
    <row r="20" spans="1:14" s="133" customFormat="1" ht="110.25" x14ac:dyDescent="0.25">
      <c r="A20" s="188" t="s">
        <v>264</v>
      </c>
      <c r="B20" s="159" t="s">
        <v>271</v>
      </c>
      <c r="C20" s="190" t="s">
        <v>265</v>
      </c>
      <c r="D20" s="190" t="s">
        <v>266</v>
      </c>
      <c r="E20" s="138" t="s">
        <v>267</v>
      </c>
      <c r="F20" s="129" t="s">
        <v>268</v>
      </c>
      <c r="G20" s="129">
        <v>1</v>
      </c>
      <c r="H20" s="130">
        <v>45306</v>
      </c>
      <c r="I20" s="130">
        <v>45460</v>
      </c>
      <c r="J20" s="132">
        <v>22</v>
      </c>
      <c r="K20" s="115">
        <v>0</v>
      </c>
      <c r="L20" s="69" t="s">
        <v>21</v>
      </c>
      <c r="M20" s="131" t="s">
        <v>286</v>
      </c>
      <c r="N20" s="146" t="s">
        <v>333</v>
      </c>
    </row>
    <row r="21" spans="1:14" s="133" customFormat="1" ht="78.75" x14ac:dyDescent="0.25">
      <c r="A21" s="189"/>
      <c r="B21" s="160"/>
      <c r="C21" s="191"/>
      <c r="D21" s="191"/>
      <c r="E21" s="138" t="s">
        <v>269</v>
      </c>
      <c r="F21" s="129" t="s">
        <v>270</v>
      </c>
      <c r="G21" s="129">
        <v>1</v>
      </c>
      <c r="H21" s="130">
        <v>45313</v>
      </c>
      <c r="I21" s="130">
        <v>45646</v>
      </c>
      <c r="J21" s="132">
        <v>48</v>
      </c>
      <c r="K21" s="115">
        <v>0</v>
      </c>
      <c r="L21" s="69" t="s">
        <v>21</v>
      </c>
      <c r="M21" s="131" t="s">
        <v>286</v>
      </c>
      <c r="N21" s="146" t="s">
        <v>334</v>
      </c>
    </row>
    <row r="22" spans="1:14" s="133" customFormat="1" ht="94.5" customHeight="1" x14ac:dyDescent="0.25">
      <c r="A22" s="157" t="s">
        <v>247</v>
      </c>
      <c r="B22" s="159" t="s">
        <v>261</v>
      </c>
      <c r="C22" s="69" t="s">
        <v>248</v>
      </c>
      <c r="D22" s="127" t="s">
        <v>249</v>
      </c>
      <c r="E22" s="69" t="s">
        <v>250</v>
      </c>
      <c r="F22" s="134" t="s">
        <v>256</v>
      </c>
      <c r="G22" s="132">
        <v>12</v>
      </c>
      <c r="H22" s="135">
        <v>45293</v>
      </c>
      <c r="I22" s="136">
        <v>45646</v>
      </c>
      <c r="J22" s="132">
        <v>47</v>
      </c>
      <c r="K22" s="115">
        <v>0</v>
      </c>
      <c r="L22" s="69" t="s">
        <v>21</v>
      </c>
      <c r="M22" s="139" t="s">
        <v>259</v>
      </c>
      <c r="N22" s="146" t="s">
        <v>332</v>
      </c>
    </row>
    <row r="23" spans="1:14" s="133" customFormat="1" ht="110.25" x14ac:dyDescent="0.25">
      <c r="A23" s="158"/>
      <c r="B23" s="160"/>
      <c r="C23" s="69" t="s">
        <v>248</v>
      </c>
      <c r="D23" s="127" t="s">
        <v>249</v>
      </c>
      <c r="E23" s="69" t="s">
        <v>251</v>
      </c>
      <c r="F23" s="134" t="s">
        <v>257</v>
      </c>
      <c r="G23" s="132">
        <v>1</v>
      </c>
      <c r="H23" s="135">
        <v>45627</v>
      </c>
      <c r="I23" s="136">
        <v>45657</v>
      </c>
      <c r="J23" s="132">
        <v>4</v>
      </c>
      <c r="K23" s="115">
        <v>0</v>
      </c>
      <c r="L23" s="69" t="s">
        <v>21</v>
      </c>
      <c r="M23" s="139" t="s">
        <v>259</v>
      </c>
      <c r="N23" s="146" t="s">
        <v>335</v>
      </c>
    </row>
    <row r="24" spans="1:14" s="133" customFormat="1" ht="204.75" x14ac:dyDescent="0.25">
      <c r="A24" s="128" t="s">
        <v>252</v>
      </c>
      <c r="B24" s="88" t="s">
        <v>262</v>
      </c>
      <c r="C24" s="69" t="s">
        <v>253</v>
      </c>
      <c r="D24" s="126" t="s">
        <v>254</v>
      </c>
      <c r="E24" s="125" t="s">
        <v>255</v>
      </c>
      <c r="F24" s="134" t="s">
        <v>258</v>
      </c>
      <c r="G24" s="132">
        <v>1</v>
      </c>
      <c r="H24" s="135">
        <v>45323</v>
      </c>
      <c r="I24" s="136">
        <v>45641</v>
      </c>
      <c r="J24" s="132">
        <v>42</v>
      </c>
      <c r="K24" s="115">
        <v>0</v>
      </c>
      <c r="L24" s="69" t="s">
        <v>21</v>
      </c>
      <c r="M24" s="139" t="s">
        <v>260</v>
      </c>
      <c r="N24" s="146" t="s">
        <v>336</v>
      </c>
    </row>
    <row r="25" spans="1:14" s="133" customFormat="1" ht="299.25" x14ac:dyDescent="0.25">
      <c r="A25" s="161" t="s">
        <v>229</v>
      </c>
      <c r="B25" s="162" t="s">
        <v>230</v>
      </c>
      <c r="C25" s="162" t="s">
        <v>231</v>
      </c>
      <c r="D25" s="163" t="s">
        <v>232</v>
      </c>
      <c r="E25" s="120" t="s">
        <v>233</v>
      </c>
      <c r="F25" s="121" t="s">
        <v>234</v>
      </c>
      <c r="G25" s="137">
        <v>10</v>
      </c>
      <c r="H25" s="122">
        <v>45153</v>
      </c>
      <c r="I25" s="122">
        <v>45169</v>
      </c>
      <c r="J25" s="117">
        <f>(I25-H25)/7</f>
        <v>2.2857142857142856</v>
      </c>
      <c r="K25" s="121">
        <v>10</v>
      </c>
      <c r="L25" s="103" t="s">
        <v>242</v>
      </c>
      <c r="M25" s="120" t="s">
        <v>235</v>
      </c>
      <c r="N25" s="145" t="s">
        <v>329</v>
      </c>
    </row>
    <row r="26" spans="1:14" s="93" customFormat="1" ht="126" x14ac:dyDescent="0.25">
      <c r="A26" s="161"/>
      <c r="B26" s="162"/>
      <c r="C26" s="162"/>
      <c r="D26" s="163"/>
      <c r="E26" s="120" t="s">
        <v>236</v>
      </c>
      <c r="F26" s="121" t="s">
        <v>237</v>
      </c>
      <c r="G26" s="121">
        <v>1</v>
      </c>
      <c r="H26" s="122">
        <v>45153</v>
      </c>
      <c r="I26" s="122">
        <v>45199</v>
      </c>
      <c r="J26" s="117">
        <f t="shared" ref="J26:J27" si="1">(I26-H26)/7</f>
        <v>6.5714285714285712</v>
      </c>
      <c r="K26" s="121">
        <v>1</v>
      </c>
      <c r="L26" s="103" t="s">
        <v>240</v>
      </c>
      <c r="M26" s="120" t="s">
        <v>235</v>
      </c>
      <c r="N26" s="145" t="s">
        <v>330</v>
      </c>
    </row>
    <row r="27" spans="1:14" s="93" customFormat="1" ht="63" x14ac:dyDescent="0.25">
      <c r="A27" s="161"/>
      <c r="B27" s="162"/>
      <c r="C27" s="162"/>
      <c r="D27" s="163"/>
      <c r="E27" s="114" t="s">
        <v>238</v>
      </c>
      <c r="F27" s="115" t="s">
        <v>66</v>
      </c>
      <c r="G27" s="115">
        <v>1</v>
      </c>
      <c r="H27" s="116">
        <v>45200</v>
      </c>
      <c r="I27" s="116">
        <v>45427</v>
      </c>
      <c r="J27" s="118">
        <f t="shared" si="1"/>
        <v>32.428571428571431</v>
      </c>
      <c r="K27" s="115">
        <v>0</v>
      </c>
      <c r="L27" s="69" t="s">
        <v>21</v>
      </c>
      <c r="M27" s="114" t="s">
        <v>235</v>
      </c>
      <c r="N27" s="145" t="s">
        <v>331</v>
      </c>
    </row>
    <row r="28" spans="1:14" s="93" customFormat="1" ht="126.75" customHeight="1" x14ac:dyDescent="0.25">
      <c r="A28" s="169" t="s">
        <v>84</v>
      </c>
      <c r="B28" s="170" t="s">
        <v>272</v>
      </c>
      <c r="C28" s="171" t="s">
        <v>85</v>
      </c>
      <c r="D28" s="172" t="s">
        <v>86</v>
      </c>
      <c r="E28" s="103" t="s">
        <v>87</v>
      </c>
      <c r="F28" s="104" t="s">
        <v>88</v>
      </c>
      <c r="G28" s="105">
        <v>1</v>
      </c>
      <c r="H28" s="106">
        <v>45122</v>
      </c>
      <c r="I28" s="106">
        <v>45138</v>
      </c>
      <c r="J28" s="107">
        <f>(I28-H28)/7</f>
        <v>2.2857142857142856</v>
      </c>
      <c r="K28" s="119">
        <v>1</v>
      </c>
      <c r="L28" s="124" t="s">
        <v>243</v>
      </c>
      <c r="M28" s="123" t="s">
        <v>89</v>
      </c>
      <c r="N28" s="140" t="s">
        <v>287</v>
      </c>
    </row>
    <row r="29" spans="1:14" s="93" customFormat="1" ht="142.5" customHeight="1" x14ac:dyDescent="0.25">
      <c r="A29" s="169"/>
      <c r="B29" s="170"/>
      <c r="C29" s="171"/>
      <c r="D29" s="172"/>
      <c r="E29" s="69" t="s">
        <v>90</v>
      </c>
      <c r="F29" s="89" t="s">
        <v>91</v>
      </c>
      <c r="G29" s="90">
        <v>1</v>
      </c>
      <c r="H29" s="91">
        <v>45122</v>
      </c>
      <c r="I29" s="91">
        <v>45322</v>
      </c>
      <c r="J29" s="92">
        <f t="shared" ref="J29:J69" si="2">(I29-H29)/7</f>
        <v>28.571428571428573</v>
      </c>
      <c r="K29" s="64">
        <v>0</v>
      </c>
      <c r="L29" s="69" t="s">
        <v>21</v>
      </c>
      <c r="M29" s="89" t="s">
        <v>89</v>
      </c>
      <c r="N29" s="140" t="s">
        <v>288</v>
      </c>
    </row>
    <row r="30" spans="1:14" s="93" customFormat="1" ht="135.75" customHeight="1" x14ac:dyDescent="0.25">
      <c r="A30" s="169"/>
      <c r="B30" s="170"/>
      <c r="C30" s="171"/>
      <c r="D30" s="172"/>
      <c r="E30" s="69" t="s">
        <v>92</v>
      </c>
      <c r="F30" s="89" t="s">
        <v>93</v>
      </c>
      <c r="G30" s="90">
        <v>1</v>
      </c>
      <c r="H30" s="91">
        <v>45200</v>
      </c>
      <c r="I30" s="91">
        <v>45350</v>
      </c>
      <c r="J30" s="92">
        <f t="shared" si="2"/>
        <v>21.428571428571427</v>
      </c>
      <c r="K30" s="64">
        <v>0</v>
      </c>
      <c r="L30" s="69" t="s">
        <v>21</v>
      </c>
      <c r="M30" s="89" t="s">
        <v>89</v>
      </c>
      <c r="N30" s="140" t="s">
        <v>289</v>
      </c>
    </row>
    <row r="31" spans="1:14" s="93" customFormat="1" ht="161.25" customHeight="1" x14ac:dyDescent="0.25">
      <c r="A31" s="169"/>
      <c r="B31" s="170"/>
      <c r="C31" s="171"/>
      <c r="D31" s="172"/>
      <c r="E31" s="103" t="s">
        <v>94</v>
      </c>
      <c r="F31" s="104" t="s">
        <v>95</v>
      </c>
      <c r="G31" s="105">
        <v>1</v>
      </c>
      <c r="H31" s="106">
        <v>45230</v>
      </c>
      <c r="I31" s="106">
        <v>45260</v>
      </c>
      <c r="J31" s="107">
        <f t="shared" si="2"/>
        <v>4.2857142857142856</v>
      </c>
      <c r="K31" s="119">
        <v>1</v>
      </c>
      <c r="L31" s="103" t="s">
        <v>361</v>
      </c>
      <c r="M31" s="104" t="s">
        <v>96</v>
      </c>
      <c r="N31" s="140" t="s">
        <v>290</v>
      </c>
    </row>
    <row r="32" spans="1:14" s="93" customFormat="1" ht="135.75" customHeight="1" x14ac:dyDescent="0.25">
      <c r="A32" s="169" t="s">
        <v>97</v>
      </c>
      <c r="B32" s="171" t="s">
        <v>98</v>
      </c>
      <c r="C32" s="186" t="s">
        <v>99</v>
      </c>
      <c r="D32" s="127" t="s">
        <v>100</v>
      </c>
      <c r="E32" s="103" t="s">
        <v>101</v>
      </c>
      <c r="F32" s="104" t="s">
        <v>102</v>
      </c>
      <c r="G32" s="105">
        <v>1</v>
      </c>
      <c r="H32" s="106">
        <v>45122</v>
      </c>
      <c r="I32" s="106">
        <v>45260</v>
      </c>
      <c r="J32" s="107">
        <f t="shared" si="2"/>
        <v>19.714285714285715</v>
      </c>
      <c r="K32" s="119">
        <v>1</v>
      </c>
      <c r="L32" s="124" t="s">
        <v>362</v>
      </c>
      <c r="M32" s="104" t="s">
        <v>103</v>
      </c>
      <c r="N32" s="141" t="s">
        <v>291</v>
      </c>
    </row>
    <row r="33" spans="1:14" s="93" customFormat="1" ht="136.5" customHeight="1" x14ac:dyDescent="0.25">
      <c r="A33" s="169"/>
      <c r="B33" s="171"/>
      <c r="C33" s="186"/>
      <c r="D33" s="171" t="s">
        <v>104</v>
      </c>
      <c r="E33" s="69" t="s">
        <v>105</v>
      </c>
      <c r="F33" s="89" t="s">
        <v>106</v>
      </c>
      <c r="G33" s="89">
        <v>5</v>
      </c>
      <c r="H33" s="91">
        <v>45200</v>
      </c>
      <c r="I33" s="91">
        <v>45350</v>
      </c>
      <c r="J33" s="92">
        <f t="shared" si="2"/>
        <v>21.428571428571427</v>
      </c>
      <c r="K33" s="64">
        <v>0</v>
      </c>
      <c r="L33" s="69" t="s">
        <v>21</v>
      </c>
      <c r="M33" s="95" t="s">
        <v>107</v>
      </c>
      <c r="N33" s="141" t="s">
        <v>292</v>
      </c>
    </row>
    <row r="34" spans="1:14" s="93" customFormat="1" ht="136.5" customHeight="1" x14ac:dyDescent="0.25">
      <c r="A34" s="169"/>
      <c r="B34" s="171"/>
      <c r="C34" s="186"/>
      <c r="D34" s="171"/>
      <c r="E34" s="94" t="s">
        <v>108</v>
      </c>
      <c r="F34" s="89" t="s">
        <v>106</v>
      </c>
      <c r="G34" s="89">
        <v>8</v>
      </c>
      <c r="H34" s="91">
        <v>45122</v>
      </c>
      <c r="I34" s="91">
        <v>45350</v>
      </c>
      <c r="J34" s="92">
        <f t="shared" si="2"/>
        <v>32.571428571428569</v>
      </c>
      <c r="K34" s="64">
        <v>0</v>
      </c>
      <c r="L34" s="69" t="s">
        <v>21</v>
      </c>
      <c r="M34" s="95" t="s">
        <v>109</v>
      </c>
      <c r="N34" s="141" t="s">
        <v>293</v>
      </c>
    </row>
    <row r="35" spans="1:14" s="93" customFormat="1" ht="93" customHeight="1" x14ac:dyDescent="0.25">
      <c r="A35" s="169" t="s">
        <v>110</v>
      </c>
      <c r="B35" s="170" t="s">
        <v>273</v>
      </c>
      <c r="C35" s="171" t="s">
        <v>111</v>
      </c>
      <c r="D35" s="172" t="s">
        <v>112</v>
      </c>
      <c r="E35" s="103" t="s">
        <v>113</v>
      </c>
      <c r="F35" s="104" t="s">
        <v>114</v>
      </c>
      <c r="G35" s="105">
        <v>1</v>
      </c>
      <c r="H35" s="106">
        <v>45231</v>
      </c>
      <c r="I35" s="106">
        <v>45245</v>
      </c>
      <c r="J35" s="107">
        <f t="shared" si="2"/>
        <v>2</v>
      </c>
      <c r="K35" s="119">
        <v>1</v>
      </c>
      <c r="L35" s="103" t="s">
        <v>350</v>
      </c>
      <c r="M35" s="104" t="s">
        <v>115</v>
      </c>
      <c r="N35" s="140" t="s">
        <v>294</v>
      </c>
    </row>
    <row r="36" spans="1:14" s="93" customFormat="1" ht="110.25" x14ac:dyDescent="0.25">
      <c r="A36" s="169"/>
      <c r="B36" s="170"/>
      <c r="C36" s="171"/>
      <c r="D36" s="172"/>
      <c r="E36" s="103" t="s">
        <v>116</v>
      </c>
      <c r="F36" s="104" t="s">
        <v>117</v>
      </c>
      <c r="G36" s="105">
        <v>2</v>
      </c>
      <c r="H36" s="106">
        <v>45246</v>
      </c>
      <c r="I36" s="106">
        <v>45254</v>
      </c>
      <c r="J36" s="107">
        <f t="shared" si="2"/>
        <v>1.1428571428571428</v>
      </c>
      <c r="K36" s="119">
        <v>2</v>
      </c>
      <c r="L36" s="103" t="s">
        <v>363</v>
      </c>
      <c r="M36" s="104" t="s">
        <v>118</v>
      </c>
      <c r="N36" s="140" t="s">
        <v>295</v>
      </c>
    </row>
    <row r="37" spans="1:14" s="93" customFormat="1" ht="139.5" customHeight="1" x14ac:dyDescent="0.25">
      <c r="A37" s="169" t="s">
        <v>119</v>
      </c>
      <c r="B37" s="171" t="s">
        <v>120</v>
      </c>
      <c r="C37" s="186" t="s">
        <v>121</v>
      </c>
      <c r="D37" s="69" t="s">
        <v>122</v>
      </c>
      <c r="E37" s="69" t="s">
        <v>123</v>
      </c>
      <c r="F37" s="89" t="s">
        <v>124</v>
      </c>
      <c r="G37" s="89">
        <v>5</v>
      </c>
      <c r="H37" s="91">
        <v>45139</v>
      </c>
      <c r="I37" s="91">
        <v>45322</v>
      </c>
      <c r="J37" s="92">
        <f t="shared" si="2"/>
        <v>26.142857142857142</v>
      </c>
      <c r="K37" s="64">
        <v>0</v>
      </c>
      <c r="L37" s="69" t="s">
        <v>21</v>
      </c>
      <c r="M37" s="95" t="s">
        <v>125</v>
      </c>
      <c r="N37" s="141" t="s">
        <v>296</v>
      </c>
    </row>
    <row r="38" spans="1:14" s="93" customFormat="1" ht="151.5" customHeight="1" x14ac:dyDescent="0.25">
      <c r="A38" s="169"/>
      <c r="B38" s="171"/>
      <c r="C38" s="186"/>
      <c r="D38" s="69" t="s">
        <v>126</v>
      </c>
      <c r="E38" s="69" t="s">
        <v>127</v>
      </c>
      <c r="F38" s="89" t="s">
        <v>128</v>
      </c>
      <c r="G38" s="89">
        <v>1</v>
      </c>
      <c r="H38" s="91">
        <v>45200</v>
      </c>
      <c r="I38" s="91">
        <v>45350</v>
      </c>
      <c r="J38" s="92">
        <f t="shared" si="2"/>
        <v>21.428571428571427</v>
      </c>
      <c r="K38" s="64">
        <v>0</v>
      </c>
      <c r="L38" s="69" t="s">
        <v>21</v>
      </c>
      <c r="M38" s="89" t="s">
        <v>129</v>
      </c>
      <c r="N38" s="142" t="s">
        <v>297</v>
      </c>
    </row>
    <row r="39" spans="1:14" s="93" customFormat="1" ht="146.25" customHeight="1" x14ac:dyDescent="0.25">
      <c r="A39" s="169" t="s">
        <v>130</v>
      </c>
      <c r="B39" s="171" t="s">
        <v>131</v>
      </c>
      <c r="C39" s="186" t="s">
        <v>132</v>
      </c>
      <c r="D39" s="69" t="s">
        <v>133</v>
      </c>
      <c r="E39" s="96" t="s">
        <v>134</v>
      </c>
      <c r="F39" s="97" t="s">
        <v>135</v>
      </c>
      <c r="G39" s="89">
        <v>1</v>
      </c>
      <c r="H39" s="91">
        <v>45122</v>
      </c>
      <c r="I39" s="91">
        <v>45474</v>
      </c>
      <c r="J39" s="92">
        <f t="shared" si="2"/>
        <v>50.285714285714285</v>
      </c>
      <c r="K39" s="64">
        <v>0</v>
      </c>
      <c r="L39" s="69" t="s">
        <v>21</v>
      </c>
      <c r="M39" s="89" t="s">
        <v>136</v>
      </c>
      <c r="N39" s="141" t="s">
        <v>298</v>
      </c>
    </row>
    <row r="40" spans="1:14" s="93" customFormat="1" ht="146.25" customHeight="1" x14ac:dyDescent="0.25">
      <c r="A40" s="169"/>
      <c r="B40" s="186"/>
      <c r="C40" s="186"/>
      <c r="D40" s="138" t="s">
        <v>137</v>
      </c>
      <c r="E40" s="149" t="s">
        <v>138</v>
      </c>
      <c r="F40" s="104" t="s">
        <v>106</v>
      </c>
      <c r="G40" s="104">
        <v>2</v>
      </c>
      <c r="H40" s="106">
        <v>45122</v>
      </c>
      <c r="I40" s="106">
        <v>45260</v>
      </c>
      <c r="J40" s="107">
        <f t="shared" si="2"/>
        <v>19.714285714285715</v>
      </c>
      <c r="K40" s="119">
        <v>2</v>
      </c>
      <c r="L40" s="124" t="s">
        <v>364</v>
      </c>
      <c r="M40" s="104" t="s">
        <v>139</v>
      </c>
      <c r="N40" s="141" t="s">
        <v>299</v>
      </c>
    </row>
    <row r="41" spans="1:14" s="93" customFormat="1" ht="133.5" customHeight="1" x14ac:dyDescent="0.25">
      <c r="A41" s="169"/>
      <c r="B41" s="186"/>
      <c r="C41" s="186"/>
      <c r="D41" s="127" t="s">
        <v>140</v>
      </c>
      <c r="E41" s="149" t="s">
        <v>141</v>
      </c>
      <c r="F41" s="104" t="s">
        <v>142</v>
      </c>
      <c r="G41" s="104">
        <v>2</v>
      </c>
      <c r="H41" s="106">
        <v>45139</v>
      </c>
      <c r="I41" s="106">
        <v>45260</v>
      </c>
      <c r="J41" s="107">
        <f t="shared" si="2"/>
        <v>17.285714285714285</v>
      </c>
      <c r="K41" s="119">
        <v>2</v>
      </c>
      <c r="L41" s="103" t="s">
        <v>366</v>
      </c>
      <c r="M41" s="104" t="s">
        <v>143</v>
      </c>
      <c r="N41" s="141" t="s">
        <v>300</v>
      </c>
    </row>
    <row r="42" spans="1:14" s="93" customFormat="1" ht="191.25" customHeight="1" x14ac:dyDescent="0.25">
      <c r="A42" s="187" t="s">
        <v>144</v>
      </c>
      <c r="B42" s="170" t="s">
        <v>274</v>
      </c>
      <c r="C42" s="171" t="s">
        <v>145</v>
      </c>
      <c r="D42" s="69" t="s">
        <v>146</v>
      </c>
      <c r="E42" s="69" t="s">
        <v>147</v>
      </c>
      <c r="F42" s="89" t="s">
        <v>148</v>
      </c>
      <c r="G42" s="90">
        <v>1</v>
      </c>
      <c r="H42" s="91">
        <v>45122</v>
      </c>
      <c r="I42" s="91">
        <v>45350</v>
      </c>
      <c r="J42" s="92">
        <f t="shared" si="2"/>
        <v>32.571428571428569</v>
      </c>
      <c r="K42" s="64">
        <v>0</v>
      </c>
      <c r="L42" s="69" t="s">
        <v>21</v>
      </c>
      <c r="M42" s="98" t="s">
        <v>149</v>
      </c>
      <c r="N42" s="143" t="s">
        <v>301</v>
      </c>
    </row>
    <row r="43" spans="1:14" s="93" customFormat="1" ht="153" customHeight="1" x14ac:dyDescent="0.25">
      <c r="A43" s="187"/>
      <c r="B43" s="170"/>
      <c r="C43" s="171"/>
      <c r="D43" s="69" t="s">
        <v>150</v>
      </c>
      <c r="E43" s="69" t="s">
        <v>151</v>
      </c>
      <c r="F43" s="89" t="s">
        <v>152</v>
      </c>
      <c r="G43" s="90">
        <v>2</v>
      </c>
      <c r="H43" s="91">
        <v>45122</v>
      </c>
      <c r="I43" s="91">
        <v>45350</v>
      </c>
      <c r="J43" s="92">
        <f t="shared" si="2"/>
        <v>32.571428571428569</v>
      </c>
      <c r="K43" s="64">
        <v>0</v>
      </c>
      <c r="L43" s="69" t="s">
        <v>21</v>
      </c>
      <c r="M43" s="98" t="s">
        <v>149</v>
      </c>
      <c r="N43" s="143" t="s">
        <v>302</v>
      </c>
    </row>
    <row r="44" spans="1:14" s="93" customFormat="1" ht="189" x14ac:dyDescent="0.25">
      <c r="A44" s="169" t="s">
        <v>153</v>
      </c>
      <c r="B44" s="170" t="s">
        <v>275</v>
      </c>
      <c r="C44" s="171" t="s">
        <v>154</v>
      </c>
      <c r="D44" s="171" t="s">
        <v>155</v>
      </c>
      <c r="E44" s="69" t="s">
        <v>156</v>
      </c>
      <c r="F44" s="89" t="s">
        <v>157</v>
      </c>
      <c r="G44" s="89">
        <v>6</v>
      </c>
      <c r="H44" s="91">
        <v>45122</v>
      </c>
      <c r="I44" s="91">
        <v>45350</v>
      </c>
      <c r="J44" s="92">
        <f t="shared" si="2"/>
        <v>32.571428571428569</v>
      </c>
      <c r="K44" s="64">
        <v>0</v>
      </c>
      <c r="L44" s="69" t="s">
        <v>21</v>
      </c>
      <c r="M44" s="89" t="s">
        <v>89</v>
      </c>
      <c r="N44" s="140" t="s">
        <v>303</v>
      </c>
    </row>
    <row r="45" spans="1:14" s="93" customFormat="1" ht="237" customHeight="1" x14ac:dyDescent="0.25">
      <c r="A45" s="169"/>
      <c r="B45" s="170"/>
      <c r="C45" s="171"/>
      <c r="D45" s="171"/>
      <c r="E45" s="69" t="s">
        <v>158</v>
      </c>
      <c r="F45" s="89" t="s">
        <v>159</v>
      </c>
      <c r="G45" s="89">
        <v>3</v>
      </c>
      <c r="H45" s="91">
        <v>45122</v>
      </c>
      <c r="I45" s="91">
        <v>45350</v>
      </c>
      <c r="J45" s="92">
        <f t="shared" si="2"/>
        <v>32.571428571428569</v>
      </c>
      <c r="K45" s="64">
        <v>0</v>
      </c>
      <c r="L45" s="69" t="s">
        <v>21</v>
      </c>
      <c r="M45" s="78" t="s">
        <v>160</v>
      </c>
      <c r="N45" s="143" t="s">
        <v>304</v>
      </c>
    </row>
    <row r="46" spans="1:14" s="93" customFormat="1" ht="180" customHeight="1" x14ac:dyDescent="0.25">
      <c r="A46" s="169" t="s">
        <v>161</v>
      </c>
      <c r="B46" s="170" t="s">
        <v>162</v>
      </c>
      <c r="C46" s="171" t="s">
        <v>163</v>
      </c>
      <c r="D46" s="171" t="s">
        <v>164</v>
      </c>
      <c r="E46" s="108" t="s">
        <v>241</v>
      </c>
      <c r="F46" s="109" t="s">
        <v>165</v>
      </c>
      <c r="G46" s="109">
        <v>1</v>
      </c>
      <c r="H46" s="110">
        <v>45122</v>
      </c>
      <c r="I46" s="110">
        <v>45168</v>
      </c>
      <c r="J46" s="107">
        <f t="shared" si="2"/>
        <v>6.5714285714285712</v>
      </c>
      <c r="K46" s="119">
        <v>1</v>
      </c>
      <c r="L46" s="103" t="s">
        <v>244</v>
      </c>
      <c r="M46" s="104" t="s">
        <v>166</v>
      </c>
      <c r="N46" s="140" t="s">
        <v>305</v>
      </c>
    </row>
    <row r="47" spans="1:14" s="93" customFormat="1" ht="102" customHeight="1" x14ac:dyDescent="0.25">
      <c r="A47" s="169"/>
      <c r="B47" s="170"/>
      <c r="C47" s="171"/>
      <c r="D47" s="171"/>
      <c r="E47" s="101" t="s">
        <v>167</v>
      </c>
      <c r="F47" s="101" t="s">
        <v>168</v>
      </c>
      <c r="G47" s="99">
        <v>3</v>
      </c>
      <c r="H47" s="100">
        <v>45200</v>
      </c>
      <c r="I47" s="100">
        <v>45337</v>
      </c>
      <c r="J47" s="92">
        <f t="shared" si="2"/>
        <v>19.571428571428573</v>
      </c>
      <c r="K47" s="64">
        <v>0</v>
      </c>
      <c r="L47" s="69" t="s">
        <v>21</v>
      </c>
      <c r="M47" s="89" t="s">
        <v>166</v>
      </c>
      <c r="N47" s="140" t="s">
        <v>306</v>
      </c>
    </row>
    <row r="48" spans="1:14" s="93" customFormat="1" ht="93" customHeight="1" x14ac:dyDescent="0.25">
      <c r="A48" s="112" t="s">
        <v>169</v>
      </c>
      <c r="B48" s="88" t="s">
        <v>276</v>
      </c>
      <c r="C48" s="69" t="s">
        <v>170</v>
      </c>
      <c r="D48" s="69" t="s">
        <v>171</v>
      </c>
      <c r="E48" s="69" t="s">
        <v>172</v>
      </c>
      <c r="F48" s="89" t="s">
        <v>173</v>
      </c>
      <c r="G48" s="90">
        <v>1</v>
      </c>
      <c r="H48" s="91">
        <v>45170</v>
      </c>
      <c r="I48" s="91">
        <v>45350</v>
      </c>
      <c r="J48" s="92">
        <f t="shared" si="2"/>
        <v>25.714285714285715</v>
      </c>
      <c r="K48" s="64">
        <v>0</v>
      </c>
      <c r="L48" s="69" t="s">
        <v>21</v>
      </c>
      <c r="M48" s="89" t="s">
        <v>174</v>
      </c>
      <c r="N48" s="140" t="s">
        <v>307</v>
      </c>
    </row>
    <row r="49" spans="1:14" s="93" customFormat="1" ht="141" customHeight="1" x14ac:dyDescent="0.25">
      <c r="A49" s="169" t="s">
        <v>175</v>
      </c>
      <c r="B49" s="170" t="s">
        <v>277</v>
      </c>
      <c r="C49" s="171" t="s">
        <v>176</v>
      </c>
      <c r="D49" s="172" t="s">
        <v>177</v>
      </c>
      <c r="E49" s="103" t="s">
        <v>178</v>
      </c>
      <c r="F49" s="104" t="s">
        <v>179</v>
      </c>
      <c r="G49" s="105">
        <v>1</v>
      </c>
      <c r="H49" s="106">
        <v>45139</v>
      </c>
      <c r="I49" s="106">
        <v>45230</v>
      </c>
      <c r="J49" s="107">
        <f t="shared" si="2"/>
        <v>13</v>
      </c>
      <c r="K49" s="119">
        <v>1</v>
      </c>
      <c r="L49" s="124" t="s">
        <v>365</v>
      </c>
      <c r="M49" s="104" t="s">
        <v>89</v>
      </c>
      <c r="N49" s="140" t="s">
        <v>308</v>
      </c>
    </row>
    <row r="50" spans="1:14" s="93" customFormat="1" ht="135" customHeight="1" x14ac:dyDescent="0.25">
      <c r="A50" s="169"/>
      <c r="B50" s="170"/>
      <c r="C50" s="171"/>
      <c r="D50" s="172"/>
      <c r="E50" s="103" t="s">
        <v>180</v>
      </c>
      <c r="F50" s="104" t="s">
        <v>181</v>
      </c>
      <c r="G50" s="105">
        <v>1</v>
      </c>
      <c r="H50" s="106">
        <v>45230</v>
      </c>
      <c r="I50" s="106">
        <v>45245</v>
      </c>
      <c r="J50" s="107">
        <f t="shared" si="2"/>
        <v>2.1428571428571428</v>
      </c>
      <c r="K50" s="119">
        <v>1</v>
      </c>
      <c r="L50" s="103" t="s">
        <v>351</v>
      </c>
      <c r="M50" s="104" t="s">
        <v>89</v>
      </c>
      <c r="N50" s="140" t="s">
        <v>309</v>
      </c>
    </row>
    <row r="51" spans="1:14" s="93" customFormat="1" ht="128.25" customHeight="1" x14ac:dyDescent="0.25">
      <c r="A51" s="169" t="s">
        <v>182</v>
      </c>
      <c r="B51" s="170" t="s">
        <v>278</v>
      </c>
      <c r="C51" s="171" t="s">
        <v>176</v>
      </c>
      <c r="D51" s="172" t="s">
        <v>177</v>
      </c>
      <c r="E51" s="103" t="s">
        <v>178</v>
      </c>
      <c r="F51" s="104" t="s">
        <v>179</v>
      </c>
      <c r="G51" s="105">
        <v>1</v>
      </c>
      <c r="H51" s="106">
        <v>45139</v>
      </c>
      <c r="I51" s="106">
        <v>45230</v>
      </c>
      <c r="J51" s="107">
        <f t="shared" si="2"/>
        <v>13</v>
      </c>
      <c r="K51" s="119">
        <v>1</v>
      </c>
      <c r="L51" s="124" t="s">
        <v>365</v>
      </c>
      <c r="M51" s="104" t="s">
        <v>89</v>
      </c>
      <c r="N51" s="140" t="s">
        <v>310</v>
      </c>
    </row>
    <row r="52" spans="1:14" s="93" customFormat="1" ht="126" x14ac:dyDescent="0.25">
      <c r="A52" s="169"/>
      <c r="B52" s="170"/>
      <c r="C52" s="171"/>
      <c r="D52" s="172"/>
      <c r="E52" s="103" t="s">
        <v>180</v>
      </c>
      <c r="F52" s="104" t="s">
        <v>181</v>
      </c>
      <c r="G52" s="105">
        <v>1</v>
      </c>
      <c r="H52" s="106">
        <v>45139</v>
      </c>
      <c r="I52" s="106">
        <v>45245</v>
      </c>
      <c r="J52" s="107">
        <f t="shared" si="2"/>
        <v>15.142857142857142</v>
      </c>
      <c r="K52" s="119">
        <v>1</v>
      </c>
      <c r="L52" s="103" t="s">
        <v>351</v>
      </c>
      <c r="M52" s="104" t="s">
        <v>89</v>
      </c>
      <c r="N52" s="140" t="s">
        <v>311</v>
      </c>
    </row>
    <row r="53" spans="1:14" s="93" customFormat="1" ht="133.5" customHeight="1" x14ac:dyDescent="0.25">
      <c r="A53" s="169" t="s">
        <v>183</v>
      </c>
      <c r="B53" s="170" t="s">
        <v>279</v>
      </c>
      <c r="C53" s="171" t="s">
        <v>176</v>
      </c>
      <c r="D53" s="172" t="s">
        <v>177</v>
      </c>
      <c r="E53" s="124" t="s">
        <v>178</v>
      </c>
      <c r="F53" s="104" t="s">
        <v>179</v>
      </c>
      <c r="G53" s="105">
        <v>1</v>
      </c>
      <c r="H53" s="106">
        <v>45139</v>
      </c>
      <c r="I53" s="106">
        <v>45230</v>
      </c>
      <c r="J53" s="107">
        <f t="shared" si="2"/>
        <v>13</v>
      </c>
      <c r="K53" s="119">
        <v>1</v>
      </c>
      <c r="L53" s="103" t="s">
        <v>355</v>
      </c>
      <c r="M53" s="104" t="s">
        <v>89</v>
      </c>
      <c r="N53" s="140" t="s">
        <v>312</v>
      </c>
    </row>
    <row r="54" spans="1:14" s="93" customFormat="1" ht="146.25" customHeight="1" x14ac:dyDescent="0.25">
      <c r="A54" s="169"/>
      <c r="B54" s="170"/>
      <c r="C54" s="171"/>
      <c r="D54" s="172"/>
      <c r="E54" s="103" t="s">
        <v>180</v>
      </c>
      <c r="F54" s="104" t="s">
        <v>184</v>
      </c>
      <c r="G54" s="105">
        <v>1</v>
      </c>
      <c r="H54" s="106">
        <v>45139</v>
      </c>
      <c r="I54" s="106">
        <v>45245</v>
      </c>
      <c r="J54" s="107">
        <f t="shared" si="2"/>
        <v>15.142857142857142</v>
      </c>
      <c r="K54" s="119">
        <v>1</v>
      </c>
      <c r="L54" s="103" t="s">
        <v>352</v>
      </c>
      <c r="M54" s="104" t="s">
        <v>89</v>
      </c>
      <c r="N54" s="140" t="s">
        <v>313</v>
      </c>
    </row>
    <row r="55" spans="1:14" s="93" customFormat="1" ht="83.25" customHeight="1" x14ac:dyDescent="0.25">
      <c r="A55" s="112" t="s">
        <v>185</v>
      </c>
      <c r="B55" s="88" t="s">
        <v>186</v>
      </c>
      <c r="C55" s="55" t="s">
        <v>187</v>
      </c>
      <c r="D55" s="94" t="s">
        <v>188</v>
      </c>
      <c r="E55" s="103" t="s">
        <v>189</v>
      </c>
      <c r="F55" s="104" t="s">
        <v>190</v>
      </c>
      <c r="G55" s="105">
        <v>1</v>
      </c>
      <c r="H55" s="106">
        <v>45122</v>
      </c>
      <c r="I55" s="106">
        <v>45169</v>
      </c>
      <c r="J55" s="107">
        <f t="shared" si="2"/>
        <v>6.7142857142857144</v>
      </c>
      <c r="K55" s="119">
        <v>1</v>
      </c>
      <c r="L55" s="103" t="s">
        <v>245</v>
      </c>
      <c r="M55" s="111" t="s">
        <v>191</v>
      </c>
      <c r="N55" s="140" t="s">
        <v>314</v>
      </c>
    </row>
    <row r="56" spans="1:14" s="93" customFormat="1" ht="83.25" customHeight="1" x14ac:dyDescent="0.25">
      <c r="A56" s="112" t="s">
        <v>192</v>
      </c>
      <c r="B56" s="88" t="s">
        <v>280</v>
      </c>
      <c r="C56" s="69" t="s">
        <v>193</v>
      </c>
      <c r="D56" s="69" t="s">
        <v>171</v>
      </c>
      <c r="E56" s="69" t="s">
        <v>194</v>
      </c>
      <c r="F56" s="89" t="s">
        <v>195</v>
      </c>
      <c r="G56" s="90">
        <v>1</v>
      </c>
      <c r="H56" s="91">
        <v>45170</v>
      </c>
      <c r="I56" s="91">
        <v>45350</v>
      </c>
      <c r="J56" s="92">
        <f t="shared" si="2"/>
        <v>25.714285714285715</v>
      </c>
      <c r="K56" s="64">
        <v>0</v>
      </c>
      <c r="L56" s="69" t="s">
        <v>21</v>
      </c>
      <c r="M56" s="89" t="s">
        <v>174</v>
      </c>
      <c r="N56" s="140" t="s">
        <v>315</v>
      </c>
    </row>
    <row r="57" spans="1:14" s="93" customFormat="1" ht="95.25" customHeight="1" x14ac:dyDescent="0.25">
      <c r="A57" s="169" t="s">
        <v>196</v>
      </c>
      <c r="B57" s="170" t="s">
        <v>281</v>
      </c>
      <c r="C57" s="171" t="s">
        <v>197</v>
      </c>
      <c r="D57" s="172" t="s">
        <v>198</v>
      </c>
      <c r="E57" s="103" t="s">
        <v>199</v>
      </c>
      <c r="F57" s="104" t="s">
        <v>114</v>
      </c>
      <c r="G57" s="105">
        <v>1</v>
      </c>
      <c r="H57" s="106">
        <v>45122</v>
      </c>
      <c r="I57" s="106">
        <v>45230</v>
      </c>
      <c r="J57" s="107">
        <f t="shared" si="2"/>
        <v>15.428571428571429</v>
      </c>
      <c r="K57" s="119">
        <v>1</v>
      </c>
      <c r="L57" s="103" t="s">
        <v>353</v>
      </c>
      <c r="M57" s="104" t="s">
        <v>200</v>
      </c>
      <c r="N57" s="140" t="s">
        <v>316</v>
      </c>
    </row>
    <row r="58" spans="1:14" s="93" customFormat="1" ht="144" customHeight="1" x14ac:dyDescent="0.25">
      <c r="A58" s="169"/>
      <c r="B58" s="170"/>
      <c r="C58" s="171"/>
      <c r="D58" s="172"/>
      <c r="E58" s="103" t="s">
        <v>201</v>
      </c>
      <c r="F58" s="104" t="s">
        <v>202</v>
      </c>
      <c r="G58" s="105">
        <v>1</v>
      </c>
      <c r="H58" s="106">
        <v>45122</v>
      </c>
      <c r="I58" s="106">
        <v>45230</v>
      </c>
      <c r="J58" s="107">
        <f t="shared" si="2"/>
        <v>15.428571428571429</v>
      </c>
      <c r="K58" s="119">
        <v>1</v>
      </c>
      <c r="L58" s="103" t="s">
        <v>367</v>
      </c>
      <c r="M58" s="104" t="s">
        <v>203</v>
      </c>
      <c r="N58" s="140" t="s">
        <v>317</v>
      </c>
    </row>
    <row r="59" spans="1:14" s="93" customFormat="1" ht="126" customHeight="1" x14ac:dyDescent="0.25">
      <c r="A59" s="169" t="s">
        <v>204</v>
      </c>
      <c r="B59" s="170" t="s">
        <v>282</v>
      </c>
      <c r="C59" s="171" t="s">
        <v>205</v>
      </c>
      <c r="D59" s="172" t="s">
        <v>206</v>
      </c>
      <c r="E59" s="103" t="s">
        <v>207</v>
      </c>
      <c r="F59" s="104" t="s">
        <v>128</v>
      </c>
      <c r="G59" s="105">
        <v>1</v>
      </c>
      <c r="H59" s="106">
        <v>45139</v>
      </c>
      <c r="I59" s="106">
        <v>45260</v>
      </c>
      <c r="J59" s="107">
        <f t="shared" si="2"/>
        <v>17.285714285714285</v>
      </c>
      <c r="K59" s="119">
        <v>1</v>
      </c>
      <c r="L59" s="124" t="s">
        <v>368</v>
      </c>
      <c r="M59" s="104" t="s">
        <v>208</v>
      </c>
      <c r="N59" s="140" t="s">
        <v>318</v>
      </c>
    </row>
    <row r="60" spans="1:14" s="93" customFormat="1" ht="138.75" customHeight="1" x14ac:dyDescent="0.25">
      <c r="A60" s="169"/>
      <c r="B60" s="170"/>
      <c r="C60" s="166"/>
      <c r="D60" s="172"/>
      <c r="E60" s="103" t="s">
        <v>209</v>
      </c>
      <c r="F60" s="104" t="s">
        <v>179</v>
      </c>
      <c r="G60" s="105">
        <v>1</v>
      </c>
      <c r="H60" s="106">
        <v>45139</v>
      </c>
      <c r="I60" s="106">
        <v>45230</v>
      </c>
      <c r="J60" s="107">
        <f t="shared" si="2"/>
        <v>13</v>
      </c>
      <c r="K60" s="119">
        <v>1</v>
      </c>
      <c r="L60" s="103" t="s">
        <v>354</v>
      </c>
      <c r="M60" s="150" t="s">
        <v>191</v>
      </c>
      <c r="N60" s="140" t="s">
        <v>319</v>
      </c>
    </row>
    <row r="61" spans="1:14" s="93" customFormat="1" ht="126" x14ac:dyDescent="0.25">
      <c r="A61" s="169"/>
      <c r="B61" s="166"/>
      <c r="C61" s="166"/>
      <c r="D61" s="172"/>
      <c r="E61" s="103" t="s">
        <v>210</v>
      </c>
      <c r="F61" s="104" t="s">
        <v>184</v>
      </c>
      <c r="G61" s="105">
        <v>1</v>
      </c>
      <c r="H61" s="106">
        <v>45139</v>
      </c>
      <c r="I61" s="106">
        <v>45245</v>
      </c>
      <c r="J61" s="107">
        <f t="shared" si="2"/>
        <v>15.142857142857142</v>
      </c>
      <c r="K61" s="119">
        <v>1</v>
      </c>
      <c r="L61" s="124" t="s">
        <v>369</v>
      </c>
      <c r="M61" s="104" t="s">
        <v>89</v>
      </c>
      <c r="N61" s="140" t="s">
        <v>320</v>
      </c>
    </row>
    <row r="62" spans="1:14" s="93" customFormat="1" ht="132.75" customHeight="1" x14ac:dyDescent="0.25">
      <c r="A62" s="169" t="s">
        <v>211</v>
      </c>
      <c r="B62" s="170" t="s">
        <v>283</v>
      </c>
      <c r="C62" s="171" t="s">
        <v>205</v>
      </c>
      <c r="D62" s="172" t="s">
        <v>212</v>
      </c>
      <c r="E62" s="103" t="s">
        <v>207</v>
      </c>
      <c r="F62" s="104" t="s">
        <v>128</v>
      </c>
      <c r="G62" s="105">
        <v>1</v>
      </c>
      <c r="H62" s="106">
        <v>45139</v>
      </c>
      <c r="I62" s="106">
        <v>45260</v>
      </c>
      <c r="J62" s="107">
        <f t="shared" si="2"/>
        <v>17.285714285714285</v>
      </c>
      <c r="K62" s="119">
        <v>1</v>
      </c>
      <c r="L62" s="124" t="s">
        <v>370</v>
      </c>
      <c r="M62" s="104" t="s">
        <v>208</v>
      </c>
      <c r="N62" s="140" t="s">
        <v>321</v>
      </c>
    </row>
    <row r="63" spans="1:14" s="93" customFormat="1" ht="133.5" customHeight="1" x14ac:dyDescent="0.25">
      <c r="A63" s="169"/>
      <c r="B63" s="170"/>
      <c r="C63" s="166"/>
      <c r="D63" s="172"/>
      <c r="E63" s="103" t="s">
        <v>209</v>
      </c>
      <c r="F63" s="104" t="s">
        <v>179</v>
      </c>
      <c r="G63" s="105">
        <v>1</v>
      </c>
      <c r="H63" s="106">
        <v>45139</v>
      </c>
      <c r="I63" s="106">
        <v>45230</v>
      </c>
      <c r="J63" s="107">
        <f t="shared" si="2"/>
        <v>13</v>
      </c>
      <c r="K63" s="119">
        <v>1</v>
      </c>
      <c r="L63" s="103" t="s">
        <v>356</v>
      </c>
      <c r="M63" s="150" t="s">
        <v>191</v>
      </c>
      <c r="N63" s="140" t="s">
        <v>322</v>
      </c>
    </row>
    <row r="64" spans="1:14" s="93" customFormat="1" ht="119.25" customHeight="1" x14ac:dyDescent="0.25">
      <c r="A64" s="169"/>
      <c r="B64" s="170"/>
      <c r="C64" s="166"/>
      <c r="D64" s="172"/>
      <c r="E64" s="103" t="s">
        <v>210</v>
      </c>
      <c r="F64" s="104" t="s">
        <v>184</v>
      </c>
      <c r="G64" s="105">
        <v>1</v>
      </c>
      <c r="H64" s="106">
        <v>45139</v>
      </c>
      <c r="I64" s="106">
        <v>45245</v>
      </c>
      <c r="J64" s="107">
        <f t="shared" si="2"/>
        <v>15.142857142857142</v>
      </c>
      <c r="K64" s="119">
        <v>1</v>
      </c>
      <c r="L64" s="124" t="s">
        <v>371</v>
      </c>
      <c r="M64" s="150" t="s">
        <v>191</v>
      </c>
      <c r="N64" s="140" t="s">
        <v>323</v>
      </c>
    </row>
    <row r="65" spans="1:15" s="93" customFormat="1" ht="126" customHeight="1" x14ac:dyDescent="0.25">
      <c r="A65" s="112" t="s">
        <v>213</v>
      </c>
      <c r="B65" s="88" t="s">
        <v>284</v>
      </c>
      <c r="C65" s="69" t="s">
        <v>214</v>
      </c>
      <c r="D65" s="127" t="s">
        <v>215</v>
      </c>
      <c r="E65" s="103" t="s">
        <v>216</v>
      </c>
      <c r="F65" s="104" t="s">
        <v>217</v>
      </c>
      <c r="G65" s="105">
        <v>1</v>
      </c>
      <c r="H65" s="106">
        <v>45139</v>
      </c>
      <c r="I65" s="106">
        <v>45230</v>
      </c>
      <c r="J65" s="107">
        <f t="shared" si="2"/>
        <v>13</v>
      </c>
      <c r="K65" s="119">
        <v>1</v>
      </c>
      <c r="L65" s="103" t="s">
        <v>357</v>
      </c>
      <c r="M65" s="150" t="s">
        <v>191</v>
      </c>
      <c r="N65" s="140" t="s">
        <v>324</v>
      </c>
    </row>
    <row r="66" spans="1:15" s="93" customFormat="1" ht="150" customHeight="1" x14ac:dyDescent="0.25">
      <c r="A66" s="113" t="s">
        <v>218</v>
      </c>
      <c r="B66" s="88" t="s">
        <v>219</v>
      </c>
      <c r="C66" s="69" t="s">
        <v>220</v>
      </c>
      <c r="D66" s="69" t="s">
        <v>221</v>
      </c>
      <c r="E66" s="69" t="s">
        <v>222</v>
      </c>
      <c r="F66" s="89" t="s">
        <v>223</v>
      </c>
      <c r="G66" s="89">
        <v>1</v>
      </c>
      <c r="H66" s="91">
        <v>45337</v>
      </c>
      <c r="I66" s="91">
        <v>45350</v>
      </c>
      <c r="J66" s="92">
        <f t="shared" si="2"/>
        <v>1.8571428571428572</v>
      </c>
      <c r="K66" s="64">
        <v>0</v>
      </c>
      <c r="L66" s="69" t="s">
        <v>21</v>
      </c>
      <c r="M66" s="102" t="s">
        <v>224</v>
      </c>
      <c r="N66" s="144" t="s">
        <v>325</v>
      </c>
    </row>
    <row r="67" spans="1:15" s="93" customFormat="1" ht="110.25" customHeight="1" x14ac:dyDescent="0.25">
      <c r="A67" s="169" t="s">
        <v>225</v>
      </c>
      <c r="B67" s="170" t="s">
        <v>285</v>
      </c>
      <c r="C67" s="171" t="s">
        <v>226</v>
      </c>
      <c r="D67" s="172" t="s">
        <v>212</v>
      </c>
      <c r="E67" s="103" t="s">
        <v>207</v>
      </c>
      <c r="F67" s="104" t="s">
        <v>128</v>
      </c>
      <c r="G67" s="105">
        <v>1</v>
      </c>
      <c r="H67" s="106">
        <v>45139</v>
      </c>
      <c r="I67" s="106">
        <v>45260</v>
      </c>
      <c r="J67" s="107">
        <f t="shared" si="2"/>
        <v>17.285714285714285</v>
      </c>
      <c r="K67" s="119">
        <v>1</v>
      </c>
      <c r="L67" s="124" t="s">
        <v>372</v>
      </c>
      <c r="M67" s="150" t="s">
        <v>191</v>
      </c>
      <c r="N67" s="140" t="s">
        <v>326</v>
      </c>
    </row>
    <row r="68" spans="1:15" s="60" customFormat="1" ht="130.5" customHeight="1" x14ac:dyDescent="0.25">
      <c r="A68" s="169"/>
      <c r="B68" s="170"/>
      <c r="C68" s="171"/>
      <c r="D68" s="172"/>
      <c r="E68" s="103" t="s">
        <v>227</v>
      </c>
      <c r="F68" s="104" t="s">
        <v>179</v>
      </c>
      <c r="G68" s="105">
        <v>1</v>
      </c>
      <c r="H68" s="106">
        <v>45139</v>
      </c>
      <c r="I68" s="106">
        <v>45230</v>
      </c>
      <c r="J68" s="107">
        <f t="shared" si="2"/>
        <v>13</v>
      </c>
      <c r="K68" s="119">
        <v>1</v>
      </c>
      <c r="L68" s="103" t="s">
        <v>358</v>
      </c>
      <c r="M68" s="111" t="s">
        <v>191</v>
      </c>
      <c r="N68" s="140" t="s">
        <v>327</v>
      </c>
    </row>
    <row r="69" spans="1:15" s="62" customFormat="1" ht="94.5" customHeight="1" x14ac:dyDescent="0.25">
      <c r="A69" s="169"/>
      <c r="B69" s="170"/>
      <c r="C69" s="166"/>
      <c r="D69" s="172"/>
      <c r="E69" s="103" t="s">
        <v>228</v>
      </c>
      <c r="F69" s="104" t="s">
        <v>184</v>
      </c>
      <c r="G69" s="105">
        <v>1</v>
      </c>
      <c r="H69" s="106">
        <v>45139</v>
      </c>
      <c r="I69" s="106">
        <v>45230</v>
      </c>
      <c r="J69" s="107">
        <f t="shared" si="2"/>
        <v>13</v>
      </c>
      <c r="K69" s="119">
        <v>1</v>
      </c>
      <c r="L69" s="103" t="s">
        <v>359</v>
      </c>
      <c r="M69" s="150" t="s">
        <v>191</v>
      </c>
      <c r="N69" s="140" t="s">
        <v>328</v>
      </c>
    </row>
    <row r="70" spans="1:15" s="62" customFormat="1" ht="157.5" x14ac:dyDescent="0.25">
      <c r="A70" s="167" t="s">
        <v>32</v>
      </c>
      <c r="B70" s="164" t="s">
        <v>33</v>
      </c>
      <c r="C70" s="164" t="s">
        <v>34</v>
      </c>
      <c r="D70" s="55" t="s">
        <v>35</v>
      </c>
      <c r="E70" s="55" t="s">
        <v>36</v>
      </c>
      <c r="F70" s="56" t="s">
        <v>37</v>
      </c>
      <c r="G70" s="57">
        <v>12</v>
      </c>
      <c r="H70" s="58">
        <v>44958</v>
      </c>
      <c r="I70" s="58">
        <v>45322</v>
      </c>
      <c r="J70" s="59">
        <f>(I70-H70)/7</f>
        <v>52</v>
      </c>
      <c r="K70" s="64">
        <v>0</v>
      </c>
      <c r="L70" s="69" t="s">
        <v>21</v>
      </c>
      <c r="M70" s="57" t="s">
        <v>38</v>
      </c>
      <c r="N70" s="148" t="s">
        <v>337</v>
      </c>
      <c r="O70" s="147"/>
    </row>
    <row r="71" spans="1:15" s="62" customFormat="1" ht="182.25" customHeight="1" x14ac:dyDescent="0.25">
      <c r="A71" s="168"/>
      <c r="B71" s="166"/>
      <c r="C71" s="166"/>
      <c r="D71" s="55" t="s">
        <v>39</v>
      </c>
      <c r="E71" s="55" t="s">
        <v>40</v>
      </c>
      <c r="F71" s="56" t="s">
        <v>41</v>
      </c>
      <c r="G71" s="57">
        <v>3</v>
      </c>
      <c r="H71" s="58">
        <v>44967</v>
      </c>
      <c r="I71" s="58">
        <v>45322</v>
      </c>
      <c r="J71" s="59">
        <f>(I71-H71)/7</f>
        <v>50.714285714285715</v>
      </c>
      <c r="K71" s="64">
        <v>0</v>
      </c>
      <c r="L71" s="69" t="s">
        <v>21</v>
      </c>
      <c r="M71" s="61" t="s">
        <v>42</v>
      </c>
      <c r="N71" s="148" t="s">
        <v>338</v>
      </c>
    </row>
    <row r="72" spans="1:15" s="62" customFormat="1" ht="162.75" customHeight="1" x14ac:dyDescent="0.25">
      <c r="A72" s="168"/>
      <c r="B72" s="166"/>
      <c r="C72" s="166"/>
      <c r="D72" s="55" t="s">
        <v>43</v>
      </c>
      <c r="E72" s="55" t="s">
        <v>44</v>
      </c>
      <c r="F72" s="57" t="s">
        <v>45</v>
      </c>
      <c r="G72" s="57">
        <v>3</v>
      </c>
      <c r="H72" s="58">
        <v>44960</v>
      </c>
      <c r="I72" s="58">
        <v>45322</v>
      </c>
      <c r="J72" s="59">
        <f>(I72-H72)/7</f>
        <v>51.714285714285715</v>
      </c>
      <c r="K72" s="64">
        <v>0</v>
      </c>
      <c r="L72" s="69" t="s">
        <v>21</v>
      </c>
      <c r="M72" s="61" t="s">
        <v>42</v>
      </c>
      <c r="N72" s="148" t="s">
        <v>339</v>
      </c>
    </row>
    <row r="73" spans="1:15" s="62" customFormat="1" ht="138.75" customHeight="1" x14ac:dyDescent="0.25">
      <c r="A73" s="168"/>
      <c r="B73" s="166"/>
      <c r="C73" s="166"/>
      <c r="D73" s="156" t="s">
        <v>46</v>
      </c>
      <c r="E73" s="124" t="s">
        <v>47</v>
      </c>
      <c r="F73" s="151" t="s">
        <v>48</v>
      </c>
      <c r="G73" s="151">
        <v>12</v>
      </c>
      <c r="H73" s="152">
        <v>44936</v>
      </c>
      <c r="I73" s="152">
        <v>45275</v>
      </c>
      <c r="J73" s="153">
        <f>(I73-H73)/7</f>
        <v>48.428571428571431</v>
      </c>
      <c r="K73" s="119">
        <v>12</v>
      </c>
      <c r="L73" s="103" t="s">
        <v>377</v>
      </c>
      <c r="M73" s="154" t="s">
        <v>42</v>
      </c>
      <c r="N73" s="148" t="s">
        <v>348</v>
      </c>
    </row>
    <row r="74" spans="1:15" s="62" customFormat="1" ht="145.5" customHeight="1" x14ac:dyDescent="0.25">
      <c r="A74" s="167" t="s">
        <v>49</v>
      </c>
      <c r="B74" s="164" t="s">
        <v>50</v>
      </c>
      <c r="C74" s="164" t="s">
        <v>51</v>
      </c>
      <c r="D74" s="55" t="s">
        <v>35</v>
      </c>
      <c r="E74" s="55" t="s">
        <v>36</v>
      </c>
      <c r="F74" s="56" t="s">
        <v>52</v>
      </c>
      <c r="G74" s="57">
        <v>12</v>
      </c>
      <c r="H74" s="58">
        <v>44958</v>
      </c>
      <c r="I74" s="58">
        <v>45322</v>
      </c>
      <c r="J74" s="59">
        <f>(I74-H74)/7</f>
        <v>52</v>
      </c>
      <c r="K74" s="64">
        <v>0</v>
      </c>
      <c r="L74" s="69" t="s">
        <v>21</v>
      </c>
      <c r="M74" s="57" t="s">
        <v>38</v>
      </c>
      <c r="N74" s="148" t="s">
        <v>340</v>
      </c>
    </row>
    <row r="75" spans="1:15" s="62" customFormat="1" ht="177" customHeight="1" x14ac:dyDescent="0.25">
      <c r="A75" s="168"/>
      <c r="B75" s="166"/>
      <c r="C75" s="166"/>
      <c r="D75" s="55" t="s">
        <v>39</v>
      </c>
      <c r="E75" s="55" t="s">
        <v>40</v>
      </c>
      <c r="F75" s="56" t="s">
        <v>53</v>
      </c>
      <c r="G75" s="57">
        <v>3</v>
      </c>
      <c r="H75" s="58">
        <v>44967</v>
      </c>
      <c r="I75" s="58">
        <v>45322</v>
      </c>
      <c r="J75" s="59">
        <f t="shared" ref="J75" si="3">(I75-H75)/7</f>
        <v>50.714285714285715</v>
      </c>
      <c r="K75" s="64">
        <v>0</v>
      </c>
      <c r="L75" s="69" t="s">
        <v>21</v>
      </c>
      <c r="M75" s="61" t="s">
        <v>42</v>
      </c>
      <c r="N75" s="148" t="s">
        <v>341</v>
      </c>
    </row>
    <row r="76" spans="1:15" s="62" customFormat="1" ht="147" customHeight="1" x14ac:dyDescent="0.25">
      <c r="A76" s="168"/>
      <c r="B76" s="166"/>
      <c r="C76" s="166"/>
      <c r="D76" s="55" t="s">
        <v>43</v>
      </c>
      <c r="E76" s="55" t="s">
        <v>44</v>
      </c>
      <c r="F76" s="57" t="s">
        <v>45</v>
      </c>
      <c r="G76" s="57">
        <v>3</v>
      </c>
      <c r="H76" s="58">
        <v>44960</v>
      </c>
      <c r="I76" s="58">
        <v>45322</v>
      </c>
      <c r="J76" s="59">
        <f>(I76-H76)/7</f>
        <v>51.714285714285715</v>
      </c>
      <c r="K76" s="64">
        <v>0</v>
      </c>
      <c r="L76" s="69" t="s">
        <v>21</v>
      </c>
      <c r="M76" s="61" t="s">
        <v>42</v>
      </c>
      <c r="N76" s="148" t="s">
        <v>342</v>
      </c>
    </row>
    <row r="77" spans="1:15" s="62" customFormat="1" ht="112.5" customHeight="1" x14ac:dyDescent="0.25">
      <c r="A77" s="168"/>
      <c r="B77" s="166"/>
      <c r="C77" s="166"/>
      <c r="D77" s="55" t="s">
        <v>54</v>
      </c>
      <c r="E77" s="70" t="s">
        <v>55</v>
      </c>
      <c r="F77" s="71" t="s">
        <v>56</v>
      </c>
      <c r="G77" s="71">
        <v>1</v>
      </c>
      <c r="H77" s="72">
        <v>44941</v>
      </c>
      <c r="I77" s="72">
        <v>44956</v>
      </c>
      <c r="J77" s="73">
        <f t="shared" ref="J77:J83" si="4">(I77-H77)/7</f>
        <v>2.1428571428571428</v>
      </c>
      <c r="K77" s="76">
        <v>1</v>
      </c>
      <c r="L77" s="74" t="s">
        <v>80</v>
      </c>
      <c r="M77" s="75" t="s">
        <v>42</v>
      </c>
      <c r="N77" s="148" t="s">
        <v>343</v>
      </c>
    </row>
    <row r="78" spans="1:15" s="62" customFormat="1" ht="83.45" customHeight="1" x14ac:dyDescent="0.25">
      <c r="A78" s="167" t="s">
        <v>57</v>
      </c>
      <c r="B78" s="164" t="s">
        <v>58</v>
      </c>
      <c r="C78" s="164" t="s">
        <v>59</v>
      </c>
      <c r="D78" s="164" t="s">
        <v>60</v>
      </c>
      <c r="E78" s="70" t="s">
        <v>61</v>
      </c>
      <c r="F78" s="71" t="s">
        <v>62</v>
      </c>
      <c r="G78" s="71">
        <v>1</v>
      </c>
      <c r="H78" s="72">
        <v>44946</v>
      </c>
      <c r="I78" s="72">
        <v>44967</v>
      </c>
      <c r="J78" s="73">
        <f t="shared" si="4"/>
        <v>3</v>
      </c>
      <c r="K78" s="76">
        <v>1</v>
      </c>
      <c r="L78" s="74" t="s">
        <v>79</v>
      </c>
      <c r="M78" s="77" t="s">
        <v>78</v>
      </c>
      <c r="N78" s="148" t="s">
        <v>344</v>
      </c>
    </row>
    <row r="79" spans="1:15" s="62" customFormat="1" ht="242.25" customHeight="1" x14ac:dyDescent="0.25">
      <c r="A79" s="167"/>
      <c r="B79" s="164"/>
      <c r="C79" s="164"/>
      <c r="D79" s="165"/>
      <c r="E79" s="124" t="s">
        <v>63</v>
      </c>
      <c r="F79" s="151" t="s">
        <v>64</v>
      </c>
      <c r="G79" s="151">
        <v>10</v>
      </c>
      <c r="H79" s="152">
        <v>44958</v>
      </c>
      <c r="I79" s="152">
        <v>45260</v>
      </c>
      <c r="J79" s="153">
        <f t="shared" si="4"/>
        <v>43.142857142857146</v>
      </c>
      <c r="K79" s="119">
        <v>10</v>
      </c>
      <c r="L79" s="103" t="s">
        <v>373</v>
      </c>
      <c r="M79" s="155" t="s">
        <v>374</v>
      </c>
      <c r="N79" s="148" t="s">
        <v>345</v>
      </c>
    </row>
    <row r="80" spans="1:15" s="62" customFormat="1" ht="94.5" x14ac:dyDescent="0.25">
      <c r="A80" s="167"/>
      <c r="B80" s="164"/>
      <c r="C80" s="164"/>
      <c r="D80" s="166"/>
      <c r="E80" s="124" t="s">
        <v>65</v>
      </c>
      <c r="F80" s="151" t="s">
        <v>66</v>
      </c>
      <c r="G80" s="151">
        <v>10</v>
      </c>
      <c r="H80" s="152">
        <v>44958</v>
      </c>
      <c r="I80" s="152">
        <v>45260</v>
      </c>
      <c r="J80" s="153">
        <f t="shared" si="4"/>
        <v>43.142857142857146</v>
      </c>
      <c r="K80" s="119">
        <v>10</v>
      </c>
      <c r="L80" s="103" t="s">
        <v>376</v>
      </c>
      <c r="M80" s="155" t="s">
        <v>78</v>
      </c>
      <c r="N80" s="148" t="s">
        <v>346</v>
      </c>
    </row>
    <row r="81" spans="1:14" s="62" customFormat="1" ht="157.5" x14ac:dyDescent="0.25">
      <c r="A81" s="167"/>
      <c r="B81" s="164"/>
      <c r="C81" s="164"/>
      <c r="D81" s="156" t="s">
        <v>67</v>
      </c>
      <c r="E81" s="124" t="s">
        <v>68</v>
      </c>
      <c r="F81" s="151" t="s">
        <v>69</v>
      </c>
      <c r="G81" s="151">
        <v>2</v>
      </c>
      <c r="H81" s="152">
        <v>44936</v>
      </c>
      <c r="I81" s="152">
        <v>45275</v>
      </c>
      <c r="J81" s="153">
        <f t="shared" si="4"/>
        <v>48.428571428571431</v>
      </c>
      <c r="K81" s="119">
        <v>2</v>
      </c>
      <c r="L81" s="124" t="s">
        <v>375</v>
      </c>
      <c r="M81" s="155" t="s">
        <v>78</v>
      </c>
      <c r="N81" s="148" t="s">
        <v>347</v>
      </c>
    </row>
    <row r="82" spans="1:14" s="80" customFormat="1" ht="126" x14ac:dyDescent="0.25">
      <c r="A82" s="167" t="s">
        <v>74</v>
      </c>
      <c r="B82" s="175" t="s">
        <v>75</v>
      </c>
      <c r="C82" s="164" t="s">
        <v>76</v>
      </c>
      <c r="D82" s="164" t="s">
        <v>70</v>
      </c>
      <c r="E82" s="70" t="s">
        <v>71</v>
      </c>
      <c r="F82" s="71" t="s">
        <v>72</v>
      </c>
      <c r="G82" s="71">
        <v>1</v>
      </c>
      <c r="H82" s="72">
        <v>44958</v>
      </c>
      <c r="I82" s="72">
        <v>45076</v>
      </c>
      <c r="J82" s="73">
        <f t="shared" si="4"/>
        <v>16.857142857142858</v>
      </c>
      <c r="K82" s="76">
        <v>1</v>
      </c>
      <c r="L82" s="74" t="s">
        <v>81</v>
      </c>
      <c r="M82" s="77" t="s">
        <v>78</v>
      </c>
    </row>
    <row r="83" spans="1:14" s="63" customFormat="1" ht="148.5" customHeight="1" x14ac:dyDescent="0.25">
      <c r="A83" s="174"/>
      <c r="B83" s="176"/>
      <c r="C83" s="176"/>
      <c r="D83" s="173"/>
      <c r="E83" s="124" t="s">
        <v>73</v>
      </c>
      <c r="F83" s="151" t="s">
        <v>64</v>
      </c>
      <c r="G83" s="151">
        <v>7</v>
      </c>
      <c r="H83" s="152">
        <v>45078</v>
      </c>
      <c r="I83" s="152">
        <v>45275</v>
      </c>
      <c r="J83" s="153">
        <f t="shared" si="4"/>
        <v>28.142857142857142</v>
      </c>
      <c r="K83" s="119">
        <v>7</v>
      </c>
      <c r="L83" s="103" t="s">
        <v>360</v>
      </c>
      <c r="M83" s="155" t="s">
        <v>78</v>
      </c>
    </row>
    <row r="84" spans="1:14" s="63" customFormat="1" ht="204.75" x14ac:dyDescent="0.25">
      <c r="A84" s="113" t="s">
        <v>22</v>
      </c>
      <c r="B84" s="79" t="s">
        <v>77</v>
      </c>
      <c r="C84" s="79" t="s">
        <v>23</v>
      </c>
      <c r="D84" s="79" t="s">
        <v>24</v>
      </c>
      <c r="E84" s="81" t="s">
        <v>25</v>
      </c>
      <c r="F84" s="82" t="s">
        <v>26</v>
      </c>
      <c r="G84" s="82">
        <v>2</v>
      </c>
      <c r="H84" s="83">
        <v>43678</v>
      </c>
      <c r="I84" s="84">
        <v>44043</v>
      </c>
      <c r="J84" s="85">
        <v>52</v>
      </c>
      <c r="K84" s="82">
        <v>2</v>
      </c>
      <c r="L84" s="81" t="s">
        <v>27</v>
      </c>
      <c r="M84" s="82" t="s">
        <v>28</v>
      </c>
    </row>
    <row r="85" spans="1:14" s="63" customFormat="1" ht="15.75" x14ac:dyDescent="0.25">
      <c r="A85" s="4"/>
      <c r="B85" s="50"/>
      <c r="C85" s="50"/>
      <c r="D85" s="50"/>
      <c r="E85" s="50"/>
      <c r="F85" s="6"/>
      <c r="G85" s="6"/>
      <c r="H85" s="6"/>
      <c r="I85" s="6"/>
      <c r="J85" s="6"/>
      <c r="K85" s="6"/>
      <c r="L85" s="40"/>
      <c r="M85" s="54"/>
    </row>
    <row r="86" spans="1:14" s="63" customFormat="1" ht="15.75" x14ac:dyDescent="0.25">
      <c r="A86" s="51" t="s">
        <v>29</v>
      </c>
      <c r="B86" s="52"/>
      <c r="C86" s="52"/>
      <c r="D86" s="52"/>
      <c r="E86" s="52" t="s">
        <v>29</v>
      </c>
      <c r="F86" s="54"/>
      <c r="G86" s="54"/>
      <c r="H86" s="54"/>
      <c r="I86" s="54"/>
      <c r="J86" s="54"/>
      <c r="K86" s="54"/>
      <c r="L86" s="41"/>
      <c r="M86" s="54"/>
    </row>
    <row r="87" spans="1:14" s="63" customFormat="1" ht="15.75" x14ac:dyDescent="0.25">
      <c r="A87" s="51"/>
      <c r="B87" s="52"/>
      <c r="C87" s="52"/>
      <c r="D87" s="52"/>
      <c r="E87" s="52"/>
      <c r="F87" s="54"/>
      <c r="G87" s="54"/>
      <c r="H87" s="54"/>
      <c r="I87" s="54"/>
      <c r="J87" s="54"/>
      <c r="K87" s="54"/>
      <c r="L87" s="41"/>
      <c r="M87" s="54"/>
    </row>
    <row r="88" spans="1:14" s="63" customFormat="1" ht="15.75" x14ac:dyDescent="0.25">
      <c r="A88" s="51"/>
      <c r="B88" s="52"/>
      <c r="C88" s="52"/>
      <c r="D88" s="52"/>
      <c r="E88" s="52"/>
      <c r="F88" s="54"/>
      <c r="G88" s="54"/>
      <c r="H88" s="54"/>
      <c r="I88" s="54"/>
      <c r="J88" s="54"/>
      <c r="K88" s="54"/>
      <c r="L88" s="41"/>
      <c r="M88" s="54"/>
    </row>
    <row r="89" spans="1:14" s="63" customFormat="1" ht="15.75" x14ac:dyDescent="0.25">
      <c r="A89" s="51"/>
      <c r="B89" s="52"/>
      <c r="C89" s="52"/>
      <c r="D89" s="52"/>
      <c r="E89" s="52"/>
      <c r="F89" s="54"/>
      <c r="G89" s="54"/>
      <c r="H89" s="54"/>
      <c r="I89" s="54"/>
      <c r="J89" s="54"/>
      <c r="K89" s="54"/>
      <c r="L89" s="41"/>
      <c r="M89" s="54"/>
    </row>
    <row r="90" spans="1:14" s="63" customFormat="1" ht="15.75" x14ac:dyDescent="0.25">
      <c r="A90" s="51"/>
      <c r="B90" s="52"/>
      <c r="C90" s="52"/>
      <c r="D90" s="52"/>
      <c r="E90" s="52"/>
      <c r="F90" s="54"/>
      <c r="G90" s="54"/>
      <c r="H90" s="54"/>
      <c r="I90" s="54"/>
      <c r="J90" s="54"/>
      <c r="K90" s="54"/>
      <c r="L90" s="41"/>
      <c r="M90" s="54"/>
    </row>
    <row r="91" spans="1:14" s="63" customFormat="1" ht="15.75" x14ac:dyDescent="0.25">
      <c r="A91" s="51"/>
      <c r="B91" s="52"/>
      <c r="C91" s="52"/>
      <c r="D91" s="52"/>
      <c r="E91" s="52"/>
      <c r="F91" s="54"/>
      <c r="G91" s="54"/>
      <c r="H91" s="54"/>
      <c r="I91" s="54"/>
      <c r="J91" s="54"/>
      <c r="K91" s="54"/>
      <c r="L91" s="41"/>
      <c r="M91" s="54"/>
    </row>
    <row r="92" spans="1:14" s="63" customFormat="1" ht="15.75" x14ac:dyDescent="0.25">
      <c r="A92" s="51"/>
      <c r="B92" s="52"/>
      <c r="C92" s="52"/>
      <c r="D92" s="52"/>
      <c r="E92" s="52"/>
      <c r="F92" s="54"/>
      <c r="G92" s="54"/>
      <c r="H92" s="54"/>
      <c r="I92" s="54"/>
      <c r="J92" s="54"/>
      <c r="K92" s="54"/>
      <c r="L92" s="41"/>
      <c r="M92" s="54"/>
    </row>
    <row r="93" spans="1:14" s="63" customFormat="1" ht="15.75" x14ac:dyDescent="0.25">
      <c r="A93" s="51"/>
      <c r="B93" s="52"/>
      <c r="C93" s="52"/>
      <c r="D93" s="52"/>
      <c r="E93" s="52"/>
      <c r="F93" s="54"/>
      <c r="G93" s="54"/>
      <c r="H93" s="54"/>
      <c r="I93" s="54"/>
      <c r="J93" s="54"/>
      <c r="K93" s="54"/>
      <c r="L93" s="41"/>
      <c r="M93" s="54"/>
    </row>
    <row r="94" spans="1:14" s="63" customFormat="1" ht="15.75" x14ac:dyDescent="0.25">
      <c r="A94" s="51"/>
      <c r="B94" s="52"/>
      <c r="C94" s="52"/>
      <c r="D94" s="52"/>
      <c r="E94" s="52"/>
      <c r="F94" s="54"/>
      <c r="G94" s="54"/>
      <c r="H94" s="54"/>
      <c r="I94" s="54"/>
      <c r="J94" s="54"/>
      <c r="K94" s="54"/>
      <c r="L94" s="41"/>
      <c r="M94" s="54"/>
    </row>
    <row r="95" spans="1:14" s="63" customFormat="1" ht="15.75" x14ac:dyDescent="0.25">
      <c r="A95" s="51"/>
      <c r="B95" s="52"/>
      <c r="C95" s="52"/>
      <c r="D95" s="52"/>
      <c r="E95" s="52"/>
      <c r="F95" s="54"/>
      <c r="G95" s="54"/>
      <c r="H95" s="54"/>
      <c r="I95" s="54"/>
      <c r="J95" s="54"/>
      <c r="K95" s="54"/>
      <c r="L95" s="41"/>
      <c r="M95" s="54"/>
    </row>
    <row r="96" spans="1:14" s="63" customFormat="1" ht="15.75" x14ac:dyDescent="0.25">
      <c r="A96" s="51"/>
      <c r="B96" s="52"/>
      <c r="C96" s="52"/>
      <c r="D96" s="52"/>
      <c r="E96" s="52"/>
      <c r="F96" s="54"/>
      <c r="G96" s="54"/>
      <c r="H96" s="54"/>
      <c r="I96" s="54"/>
      <c r="J96" s="54"/>
      <c r="K96" s="54"/>
      <c r="L96" s="41"/>
      <c r="M96" s="54"/>
    </row>
    <row r="97" spans="1:13" s="63" customFormat="1" ht="15.75" x14ac:dyDescent="0.25">
      <c r="A97" s="51"/>
      <c r="B97" s="52"/>
      <c r="C97" s="52"/>
      <c r="D97" s="52"/>
      <c r="E97" s="52"/>
      <c r="F97" s="54"/>
      <c r="G97" s="54"/>
      <c r="H97" s="54"/>
      <c r="I97" s="54"/>
      <c r="J97" s="54"/>
      <c r="K97" s="54"/>
      <c r="L97" s="41"/>
      <c r="M97" s="54"/>
    </row>
    <row r="98" spans="1:13" ht="15" customHeight="1" x14ac:dyDescent="0.3">
      <c r="A98" s="51"/>
      <c r="B98" s="52"/>
      <c r="C98" s="52"/>
      <c r="D98" s="52"/>
      <c r="E98" s="52"/>
      <c r="F98" s="54"/>
      <c r="G98" s="54"/>
      <c r="H98" s="54"/>
      <c r="I98" s="54"/>
      <c r="J98" s="54"/>
      <c r="K98" s="54"/>
    </row>
    <row r="99" spans="1:13" ht="15" customHeight="1" x14ac:dyDescent="0.3">
      <c r="A99" s="51"/>
      <c r="B99" s="52"/>
      <c r="C99" s="52"/>
      <c r="D99" s="52"/>
      <c r="E99" s="52"/>
      <c r="F99" s="54"/>
      <c r="G99" s="54"/>
      <c r="H99" s="54"/>
      <c r="I99" s="54"/>
      <c r="J99" s="54"/>
      <c r="K99" s="54"/>
    </row>
  </sheetData>
  <autoFilter ref="A19:M84" xr:uid="{00000000-0001-0000-0000-000000000000}"/>
  <mergeCells count="87">
    <mergeCell ref="A20:A21"/>
    <mergeCell ref="B20:B21"/>
    <mergeCell ref="C20:C21"/>
    <mergeCell ref="D20:D21"/>
    <mergeCell ref="A67:A69"/>
    <mergeCell ref="B67:B69"/>
    <mergeCell ref="C67:C69"/>
    <mergeCell ref="D67:D69"/>
    <mergeCell ref="A59:A61"/>
    <mergeCell ref="B59:B61"/>
    <mergeCell ref="C59:C61"/>
    <mergeCell ref="D59:D61"/>
    <mergeCell ref="A62:A64"/>
    <mergeCell ref="B62:B64"/>
    <mergeCell ref="C62:C64"/>
    <mergeCell ref="D62:D64"/>
    <mergeCell ref="A53:A54"/>
    <mergeCell ref="B53:B54"/>
    <mergeCell ref="C53:C54"/>
    <mergeCell ref="D53:D54"/>
    <mergeCell ref="A57:A58"/>
    <mergeCell ref="B57:B58"/>
    <mergeCell ref="C57:C58"/>
    <mergeCell ref="D57:D58"/>
    <mergeCell ref="A49:A50"/>
    <mergeCell ref="B49:B50"/>
    <mergeCell ref="C49:C50"/>
    <mergeCell ref="D49:D50"/>
    <mergeCell ref="A51:A52"/>
    <mergeCell ref="B51:B52"/>
    <mergeCell ref="C51:C52"/>
    <mergeCell ref="D51:D52"/>
    <mergeCell ref="D44:D45"/>
    <mergeCell ref="A46:A47"/>
    <mergeCell ref="B46:B47"/>
    <mergeCell ref="C46:C47"/>
    <mergeCell ref="D46:D47"/>
    <mergeCell ref="A42:A43"/>
    <mergeCell ref="B42:B43"/>
    <mergeCell ref="C42:C43"/>
    <mergeCell ref="A44:A45"/>
    <mergeCell ref="B44:B45"/>
    <mergeCell ref="C44:C45"/>
    <mergeCell ref="A37:A38"/>
    <mergeCell ref="B37:B38"/>
    <mergeCell ref="C37:C38"/>
    <mergeCell ref="A39:A41"/>
    <mergeCell ref="B39:B41"/>
    <mergeCell ref="C39:C41"/>
    <mergeCell ref="C32:C34"/>
    <mergeCell ref="D33:D34"/>
    <mergeCell ref="A35:A36"/>
    <mergeCell ref="B35:B36"/>
    <mergeCell ref="C35:C36"/>
    <mergeCell ref="D35:D36"/>
    <mergeCell ref="H1:K1"/>
    <mergeCell ref="H2:K2"/>
    <mergeCell ref="C2:D2"/>
    <mergeCell ref="C1:D1"/>
    <mergeCell ref="B13:D13"/>
    <mergeCell ref="B3:D3"/>
    <mergeCell ref="D82:D83"/>
    <mergeCell ref="A82:A83"/>
    <mergeCell ref="B82:B83"/>
    <mergeCell ref="C82:C83"/>
    <mergeCell ref="A78:A81"/>
    <mergeCell ref="D25:D27"/>
    <mergeCell ref="B78:B81"/>
    <mergeCell ref="C78:C81"/>
    <mergeCell ref="D78:D80"/>
    <mergeCell ref="A70:A73"/>
    <mergeCell ref="B70:B73"/>
    <mergeCell ref="C70:C73"/>
    <mergeCell ref="A74:A77"/>
    <mergeCell ref="B74:B77"/>
    <mergeCell ref="C74:C77"/>
    <mergeCell ref="A28:A31"/>
    <mergeCell ref="B28:B31"/>
    <mergeCell ref="C28:C31"/>
    <mergeCell ref="D28:D31"/>
    <mergeCell ref="A32:A34"/>
    <mergeCell ref="B32:B34"/>
    <mergeCell ref="A22:A23"/>
    <mergeCell ref="B22:B23"/>
    <mergeCell ref="A25:A27"/>
    <mergeCell ref="B25:B27"/>
    <mergeCell ref="C25:C27"/>
  </mergeCells>
  <phoneticPr fontId="19" type="noConversion"/>
  <dataValidations xWindow="918" yWindow="468" count="6">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D22:D23" xr:uid="{BB895B8D-41F2-4F7D-B3EC-659A60C24D82}">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C22:C23" xr:uid="{973D9F6C-1870-4049-B1ED-01C69A51414F}">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B22" xr:uid="{208D32B9-6642-44FE-8A52-03824D01B38F}">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A22 A24 N22 N24" xr:uid="{2732894A-A6AC-4C04-BF68-AC45FCA0957E}">
      <formula1>0</formula1>
      <formula2>9</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J20:J22" xr:uid="{CCEDDA76-3EF9-4BB1-97D0-4FC6FC9DE46B}">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22:M23" xr:uid="{0235CC73-98BF-4178-9139-50DEA2914438}">
      <formula1>0</formula1>
      <formula2>390</formula2>
    </dataValidation>
  </dataValidations>
  <printOptions horizontalCentered="1"/>
  <pageMargins left="0.39370078740157483" right="0.39370078740157483" top="0.39370078740157483" bottom="0.39370078740157483" header="0.31496062992125984" footer="0.31496062992125984"/>
  <pageSetup paperSize="14" scale="4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Seguimiento a 31-12-2023</vt:lpstr>
      <vt:lpstr>'Seguimiento a 31-12-2023'!Área_de_impresión</vt:lpstr>
      <vt:lpstr>'Seguimiento a 31-12-2023'!Títulos_a_imprimir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Zihul Nairet Rodriguez Mogollon</cp:lastModifiedBy>
  <cp:lastPrinted>2023-01-11T16:07:23Z</cp:lastPrinted>
  <dcterms:created xsi:type="dcterms:W3CDTF">2018-12-11T20:36:16Z</dcterms:created>
  <dcterms:modified xsi:type="dcterms:W3CDTF">2024-02-13T03:17:08Z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0x010100EAF537F123F69F499C4143A86C438FF1</vt:lpwstr>
  </property>
</Properties>
</file>